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torican003\Desktop\"/>
    </mc:Choice>
  </mc:AlternateContent>
  <xr:revisionPtr revIDLastSave="0" documentId="8_{1E0ABE0C-661D-4207-821A-707C55C89B76}" xr6:coauthVersionLast="47" xr6:coauthVersionMax="47" xr10:uidLastSave="{00000000-0000-0000-0000-000000000000}"/>
  <bookViews>
    <workbookView xWindow="-120" yWindow="-120" windowWidth="29040" windowHeight="15840" tabRatio="945" activeTab="9" xr2:uid="{00000000-000D-0000-FFFF-FFFF00000000}"/>
  </bookViews>
  <sheets>
    <sheet name="基本情報" sheetId="4" r:id="rId1"/>
    <sheet name="交付申請書" sheetId="5" r:id="rId2"/>
    <sheet name="事業計画書" sheetId="6" r:id="rId3"/>
    <sheet name="収支予算書" sheetId="7" r:id="rId4"/>
    <sheet name="実績報告書" sheetId="8" r:id="rId5"/>
    <sheet name="事業報告書" sheetId="9" r:id="rId6"/>
    <sheet name="収支決算書" sheetId="10" r:id="rId7"/>
    <sheet name="参加者名簿" sheetId="11" r:id="rId8"/>
    <sheet name="交付請求書" sheetId="12" r:id="rId9"/>
    <sheet name="受領委任状" sheetId="13" r:id="rId10"/>
  </sheets>
  <definedNames>
    <definedName name="_xlnm._FilterDatabase" localSheetId="0" hidden="1">基本情報!$A$1:$I$36</definedName>
    <definedName name="ＦＡＸ番号">基本情報!$C$26</definedName>
    <definedName name="コンベンション名">基本情報!$C$12</definedName>
    <definedName name="スポーツ大会">基本情報!$G$80</definedName>
    <definedName name="その他規模">基本情報!$E$16</definedName>
    <definedName name="その他種類">基本情報!$E$15</definedName>
    <definedName name="メール">基本情報!$C$27</definedName>
    <definedName name="延べ数">基本情報!$C$19</definedName>
    <definedName name="会議">基本情報!$D$80</definedName>
    <definedName name="開催場所">基本情報!$C$14</definedName>
    <definedName name="開催日至">基本情報!$F$13</definedName>
    <definedName name="開催日自">基本情報!$C$13</definedName>
    <definedName name="開催補助金">基本情報!$C$4</definedName>
    <definedName name="規模">基本情報!$C$16</definedName>
    <definedName name="規模その他">基本情報!$G$82</definedName>
    <definedName name="銀行種別">基本情報!$E$29</definedName>
    <definedName name="銀行名">基本情報!$C$29</definedName>
    <definedName name="芸能補助金">基本情報!$I$4</definedName>
    <definedName name="決定日">基本情報!$C$49</definedName>
    <definedName name="研修会">基本情報!$F$80</definedName>
    <definedName name="県外参加者数">基本情報!$C$18</definedName>
    <definedName name="口座種別">基本情報!$C$31</definedName>
    <definedName name="口座番号">基本情報!$C$32</definedName>
    <definedName name="号数">基本情報!$G$49</definedName>
    <definedName name="最終延べ数">基本情報!$C$55</definedName>
    <definedName name="最終県外参加者数">基本情報!$C$54</definedName>
    <definedName name="最終参加者数">基本情報!$C$53</definedName>
    <definedName name="参加者数">基本情報!$C$17</definedName>
    <definedName name="支店種別">基本情報!$E$30</definedName>
    <definedName name="支店名">基本情報!$C$30</definedName>
    <definedName name="実績申請日">基本情報!$C$47</definedName>
    <definedName name="種類">基本情報!$C$15</definedName>
    <definedName name="種類その他">基本情報!$H$80</definedName>
    <definedName name="集会">基本情報!$E$80</definedName>
    <definedName name="申請者住所">基本情報!$C$7</definedName>
    <definedName name="申請者住所１">基本情報!$C$8</definedName>
    <definedName name="申請日">基本情報!$C$2</definedName>
    <definedName name="精算額">基本情報!$C$51</definedName>
    <definedName name="西日本">基本情報!$F$82</definedName>
    <definedName name="全国">基本情報!$C$82</definedName>
    <definedName name="送迎補助金">基本情報!$F$4</definedName>
    <definedName name="代表者名">基本情報!$C$10</definedName>
    <definedName name="代理住所">基本情報!$C$58</definedName>
    <definedName name="代理住所１">基本情報!$C$59</definedName>
    <definedName name="代理人">基本情報!$C$61</definedName>
    <definedName name="代理団体名">基本情報!$C$60</definedName>
    <definedName name="代理電話番号">基本情報!$C$62</definedName>
    <definedName name="代理郵便番号">基本情報!$C$57</definedName>
    <definedName name="大会">基本情報!$C$80</definedName>
    <definedName name="担当者名">基本情報!$C$24</definedName>
    <definedName name="団体名">基本情報!$C$9</definedName>
    <definedName name="中国">基本情報!$E$82</definedName>
    <definedName name="中四国">基本情報!$D$82</definedName>
    <definedName name="電話番号">基本情報!$C$25</definedName>
    <definedName name="名義人">基本情報!$C$33</definedName>
    <definedName name="名義人カナ">基本情報!$C$34</definedName>
    <definedName name="郵便番号">基本情報!$C$21</definedName>
    <definedName name="連絡先住所">基本情報!$C$22</definedName>
    <definedName name="連絡先住所１">基本情報!$C$23</definedName>
  </definedNames>
  <calcPr calcId="191029"/>
</workbook>
</file>

<file path=xl/calcChain.xml><?xml version="1.0" encoding="utf-8"?>
<calcChain xmlns="http://schemas.openxmlformats.org/spreadsheetml/2006/main">
  <c r="A12" i="13" l="1"/>
  <c r="A11" i="12"/>
  <c r="A13" i="8"/>
  <c r="T10" i="6"/>
  <c r="Q10" i="6"/>
  <c r="L10" i="6"/>
  <c r="I10" i="6"/>
  <c r="T10" i="9"/>
  <c r="Q10" i="9"/>
  <c r="L10" i="9"/>
  <c r="I10" i="9"/>
  <c r="R9" i="13"/>
  <c r="B20" i="5"/>
  <c r="E8" i="5"/>
  <c r="E6" i="5"/>
  <c r="A13" i="5"/>
  <c r="O2" i="8"/>
  <c r="E2" i="5"/>
  <c r="C7" i="10" l="1"/>
  <c r="C14" i="10" s="1"/>
  <c r="H34" i="9"/>
  <c r="S2" i="13"/>
  <c r="H49" i="9"/>
  <c r="H49" i="6"/>
  <c r="H13" i="4"/>
  <c r="C80" i="4"/>
  <c r="D80" i="4"/>
  <c r="E80" i="4"/>
  <c r="G80" i="4"/>
  <c r="H80" i="4"/>
  <c r="C82" i="4"/>
  <c r="D82" i="4"/>
  <c r="E82" i="4"/>
  <c r="F82" i="4"/>
  <c r="G82" i="4"/>
  <c r="E7" i="5"/>
  <c r="C22" i="5"/>
  <c r="C25" i="5"/>
  <c r="C26" i="5"/>
  <c r="C27" i="5"/>
  <c r="D6" i="6"/>
  <c r="E10" i="6"/>
  <c r="G10" i="6"/>
  <c r="O10" i="6"/>
  <c r="D12" i="6"/>
  <c r="H18" i="6"/>
  <c r="P23" i="6"/>
  <c r="D25" i="6"/>
  <c r="O25" i="6"/>
  <c r="D29" i="6"/>
  <c r="I33" i="6"/>
  <c r="H34" i="6"/>
  <c r="H37" i="6"/>
  <c r="H41" i="6"/>
  <c r="H45" i="6"/>
  <c r="C7" i="7"/>
  <c r="D7" i="7"/>
  <c r="D8" i="7"/>
  <c r="D9" i="7"/>
  <c r="C14" i="7"/>
  <c r="C30" i="7"/>
  <c r="O6" i="8"/>
  <c r="O7" i="8"/>
  <c r="O8" i="8"/>
  <c r="I18" i="8"/>
  <c r="I20" i="8"/>
  <c r="N24" i="8"/>
  <c r="N26" i="8"/>
  <c r="D6" i="9"/>
  <c r="E10" i="9"/>
  <c r="G10" i="9"/>
  <c r="O10" i="9"/>
  <c r="D12" i="9"/>
  <c r="H18" i="9"/>
  <c r="P23" i="9"/>
  <c r="D25" i="9"/>
  <c r="O25" i="9"/>
  <c r="D29" i="9"/>
  <c r="I33" i="9"/>
  <c r="H37" i="9"/>
  <c r="H41" i="9"/>
  <c r="H45" i="9"/>
  <c r="D7" i="10"/>
  <c r="D8" i="10"/>
  <c r="D9" i="10"/>
  <c r="C30" i="10"/>
  <c r="L8" i="11"/>
  <c r="L9" i="11"/>
  <c r="L10" i="11"/>
  <c r="D12" i="11"/>
  <c r="M8" i="12"/>
  <c r="N8" i="12"/>
  <c r="P8" i="12"/>
  <c r="R8" i="12"/>
  <c r="S8" i="12"/>
  <c r="T8" i="12"/>
  <c r="U8" i="12"/>
  <c r="N21" i="12"/>
  <c r="N22" i="12"/>
  <c r="N23" i="12"/>
  <c r="C31" i="12"/>
  <c r="G31" i="12"/>
  <c r="J31" i="12"/>
  <c r="L31" i="12"/>
  <c r="M31" i="12"/>
  <c r="P31" i="12"/>
  <c r="R31" i="12"/>
  <c r="S31" i="12"/>
  <c r="T31" i="12"/>
  <c r="U31" i="12"/>
  <c r="V31" i="12"/>
  <c r="W31" i="12"/>
  <c r="B40" i="12"/>
  <c r="H34" i="12"/>
  <c r="H35" i="12"/>
  <c r="R7" i="13"/>
  <c r="R8" i="13"/>
  <c r="J15" i="13"/>
  <c r="I16" i="13"/>
  <c r="I17" i="13"/>
  <c r="I18" i="13"/>
  <c r="I19" i="13"/>
</calcChain>
</file>

<file path=xl/sharedStrings.xml><?xml version="1.0" encoding="utf-8"?>
<sst xmlns="http://schemas.openxmlformats.org/spreadsheetml/2006/main" count="440" uniqueCount="303">
  <si>
    <t>実績報告はこちら</t>
  </si>
  <si>
    <t>銀行</t>
  </si>
  <si>
    <t>支店</t>
  </si>
  <si>
    <t>普通</t>
  </si>
  <si>
    <t>収支予算書シートに移動</t>
  </si>
  <si>
    <t>収支決算書シートに移動</t>
  </si>
  <si>
    <t>参加者名簿シートに移動</t>
  </si>
  <si>
    <t>申請人　　</t>
  </si>
  <si>
    <t>記</t>
  </si>
  <si>
    <t>３　添付書類</t>
  </si>
  <si>
    <t>開　催　期　日</t>
  </si>
  <si>
    <t>直営</t>
  </si>
  <si>
    <t>円</t>
  </si>
  <si>
    <t>精　算　額</t>
  </si>
  <si>
    <t xml:space="preserve">北海道 </t>
  </si>
  <si>
    <t xml:space="preserve">青森県 </t>
  </si>
  <si>
    <t xml:space="preserve">岩手県 </t>
  </si>
  <si>
    <t xml:space="preserve">宮城県 </t>
  </si>
  <si>
    <t xml:space="preserve">秋田県 </t>
  </si>
  <si>
    <t xml:space="preserve">山形県 </t>
  </si>
  <si>
    <t xml:space="preserve">福島県 </t>
  </si>
  <si>
    <t xml:space="preserve">群馬県 </t>
  </si>
  <si>
    <t xml:space="preserve">埼玉県 </t>
  </si>
  <si>
    <t xml:space="preserve">千葉県 </t>
  </si>
  <si>
    <t xml:space="preserve">東京都 </t>
  </si>
  <si>
    <t>泊</t>
  </si>
  <si>
    <t xml:space="preserve">神奈川県 </t>
  </si>
  <si>
    <t xml:space="preserve">新潟県 </t>
  </si>
  <si>
    <t xml:space="preserve">富山県 </t>
  </si>
  <si>
    <t xml:space="preserve">石川県 </t>
  </si>
  <si>
    <t xml:space="preserve">福井県 </t>
  </si>
  <si>
    <t xml:space="preserve">山梨県 </t>
  </si>
  <si>
    <t xml:space="preserve">長野県 </t>
  </si>
  <si>
    <t xml:space="preserve">岐阜県 </t>
  </si>
  <si>
    <t xml:space="preserve">静岡県 </t>
  </si>
  <si>
    <t xml:space="preserve">愛知県 </t>
  </si>
  <si>
    <t xml:space="preserve">三重県 </t>
  </si>
  <si>
    <t xml:space="preserve">滋賀県 </t>
  </si>
  <si>
    <t xml:space="preserve">京都府 </t>
  </si>
  <si>
    <t xml:space="preserve">大阪府 </t>
  </si>
  <si>
    <t xml:space="preserve">兵庫県 </t>
  </si>
  <si>
    <t xml:space="preserve">奈良県 </t>
  </si>
  <si>
    <t xml:space="preserve">和歌山県 </t>
  </si>
  <si>
    <t xml:space="preserve">島根県 </t>
  </si>
  <si>
    <t xml:space="preserve">岡山県 </t>
  </si>
  <si>
    <t xml:space="preserve">広島県 </t>
  </si>
  <si>
    <t xml:space="preserve">山口県 </t>
  </si>
  <si>
    <t>徳島県</t>
  </si>
  <si>
    <t xml:space="preserve">香川県 </t>
  </si>
  <si>
    <t xml:space="preserve">愛媛県 </t>
  </si>
  <si>
    <t xml:space="preserve">高知県 </t>
  </si>
  <si>
    <t xml:space="preserve">福岡県 </t>
  </si>
  <si>
    <t xml:space="preserve">佐賀県 </t>
  </si>
  <si>
    <t xml:space="preserve">長崎県 </t>
  </si>
  <si>
    <t xml:space="preserve">熊本県 </t>
  </si>
  <si>
    <t xml:space="preserve">大分県 </t>
  </si>
  <si>
    <t xml:space="preserve">宮崎県 </t>
  </si>
  <si>
    <t xml:space="preserve">鹿児島県 </t>
  </si>
  <si>
    <t xml:space="preserve">沖縄県 </t>
  </si>
  <si>
    <r>
      <t>申請日</t>
    </r>
    <r>
      <rPr>
        <vertAlign val="superscript"/>
        <sz val="10"/>
        <rFont val="ＭＳ Ｐゴシック"/>
        <family val="3"/>
        <charset val="128"/>
      </rPr>
      <t>（入力例：12/31）</t>
    </r>
    <rPh sb="0" eb="2">
      <t>シンセイ</t>
    </rPh>
    <rPh sb="2" eb="3">
      <t>ビ</t>
    </rPh>
    <rPh sb="4" eb="6">
      <t>ニュウリョク</t>
    </rPh>
    <rPh sb="6" eb="7">
      <t>レイ</t>
    </rPh>
    <phoneticPr fontId="3"/>
  </si>
  <si>
    <t>ｺﾝﾍﾞﾝｼｮﾝ開催補助金</t>
    <rPh sb="8" eb="10">
      <t>カイサイ</t>
    </rPh>
    <rPh sb="10" eb="13">
      <t>ホジョキン</t>
    </rPh>
    <phoneticPr fontId="3"/>
  </si>
  <si>
    <t>参加者送迎補助金</t>
    <rPh sb="0" eb="3">
      <t>サンカシャ</t>
    </rPh>
    <rPh sb="3" eb="5">
      <t>ソウゲイ</t>
    </rPh>
    <rPh sb="5" eb="8">
      <t>ホジョキン</t>
    </rPh>
    <phoneticPr fontId="3"/>
  </si>
  <si>
    <t>郷土芸能披露補助金</t>
    <rPh sb="0" eb="2">
      <t>キョウド</t>
    </rPh>
    <rPh sb="2" eb="4">
      <t>ゲイノウ</t>
    </rPh>
    <rPh sb="4" eb="6">
      <t>ヒロウ</t>
    </rPh>
    <rPh sb="6" eb="9">
      <t>ホジョキン</t>
    </rPh>
    <phoneticPr fontId="3"/>
  </si>
  <si>
    <r>
      <t>郵便番号</t>
    </r>
    <r>
      <rPr>
        <vertAlign val="superscript"/>
        <sz val="10"/>
        <rFont val="ＭＳ Ｐゴシック"/>
        <family val="3"/>
        <charset val="128"/>
      </rPr>
      <t>（半角）</t>
    </r>
    <rPh sb="0" eb="4">
      <t>ユウビンバンゴウ</t>
    </rPh>
    <rPh sb="5" eb="7">
      <t>ハンカク</t>
    </rPh>
    <phoneticPr fontId="3"/>
  </si>
  <si>
    <t>申請者住所</t>
    <rPh sb="0" eb="3">
      <t>シンセイシャ</t>
    </rPh>
    <rPh sb="3" eb="5">
      <t>ジュウショ</t>
    </rPh>
    <phoneticPr fontId="3"/>
  </si>
  <si>
    <t>住所１</t>
    <rPh sb="0" eb="2">
      <t>ジュウショ</t>
    </rPh>
    <phoneticPr fontId="3"/>
  </si>
  <si>
    <t>団体名</t>
    <rPh sb="0" eb="2">
      <t>ダンタイ</t>
    </rPh>
    <rPh sb="2" eb="3">
      <t>メイ</t>
    </rPh>
    <phoneticPr fontId="3"/>
  </si>
  <si>
    <t>代表者名</t>
    <rPh sb="0" eb="2">
      <t>ダイヒョウ</t>
    </rPh>
    <rPh sb="2" eb="3">
      <t>シャ</t>
    </rPh>
    <rPh sb="3" eb="4">
      <t>メイ</t>
    </rPh>
    <phoneticPr fontId="3"/>
  </si>
  <si>
    <t>コンベンション名</t>
    <rPh sb="7" eb="8">
      <t>メイ</t>
    </rPh>
    <phoneticPr fontId="3"/>
  </si>
  <si>
    <r>
      <t>開催日</t>
    </r>
    <r>
      <rPr>
        <vertAlign val="superscript"/>
        <sz val="10"/>
        <rFont val="ＭＳ Ｐゴシック"/>
        <family val="3"/>
        <charset val="128"/>
      </rPr>
      <t>（入力例：12/31）</t>
    </r>
    <rPh sb="0" eb="2">
      <t>カイサイ</t>
    </rPh>
    <rPh sb="2" eb="3">
      <t>ビ</t>
    </rPh>
    <phoneticPr fontId="3"/>
  </si>
  <si>
    <t>～</t>
    <phoneticPr fontId="3"/>
  </si>
  <si>
    <t>開催場所</t>
    <rPh sb="0" eb="2">
      <t>カイサイ</t>
    </rPh>
    <rPh sb="2" eb="4">
      <t>バショ</t>
    </rPh>
    <phoneticPr fontId="3"/>
  </si>
  <si>
    <r>
      <t>種類</t>
    </r>
    <r>
      <rPr>
        <vertAlign val="superscript"/>
        <sz val="10"/>
        <rFont val="ＭＳ Ｐゴシック"/>
        <family val="3"/>
        <charset val="128"/>
      </rPr>
      <t>（その他は右の欄に入力）</t>
    </r>
    <rPh sb="0" eb="2">
      <t>シュルイ</t>
    </rPh>
    <rPh sb="5" eb="6">
      <t>タ</t>
    </rPh>
    <rPh sb="7" eb="8">
      <t>ミギ</t>
    </rPh>
    <rPh sb="9" eb="10">
      <t>ラン</t>
    </rPh>
    <rPh sb="11" eb="13">
      <t>ニュウリョク</t>
    </rPh>
    <phoneticPr fontId="3"/>
  </si>
  <si>
    <r>
      <t>規模</t>
    </r>
    <r>
      <rPr>
        <vertAlign val="superscript"/>
        <sz val="10"/>
        <rFont val="ＭＳ Ｐゴシック"/>
        <family val="3"/>
        <charset val="128"/>
      </rPr>
      <t>（その他は右の欄に入力）</t>
    </r>
    <rPh sb="0" eb="2">
      <t>キボ</t>
    </rPh>
    <phoneticPr fontId="3"/>
  </si>
  <si>
    <t>参加者数</t>
    <rPh sb="0" eb="2">
      <t>サンカ</t>
    </rPh>
    <rPh sb="2" eb="3">
      <t>シャ</t>
    </rPh>
    <rPh sb="3" eb="4">
      <t>スウ</t>
    </rPh>
    <phoneticPr fontId="3"/>
  </si>
  <si>
    <t>人</t>
    <rPh sb="0" eb="1">
      <t>ニン</t>
    </rPh>
    <phoneticPr fontId="3"/>
  </si>
  <si>
    <t>※延べ宿泊者数は参加者数に日数を乗じた人数を入力
　　して下さい。</t>
    <rPh sb="1" eb="2">
      <t>ノ</t>
    </rPh>
    <rPh sb="3" eb="5">
      <t>シュクハク</t>
    </rPh>
    <rPh sb="5" eb="6">
      <t>シャ</t>
    </rPh>
    <rPh sb="6" eb="7">
      <t>スウ</t>
    </rPh>
    <rPh sb="8" eb="10">
      <t>サンカ</t>
    </rPh>
    <rPh sb="10" eb="11">
      <t>シャ</t>
    </rPh>
    <rPh sb="11" eb="12">
      <t>スウ</t>
    </rPh>
    <rPh sb="13" eb="15">
      <t>ニッスウ</t>
    </rPh>
    <rPh sb="16" eb="17">
      <t>ジョウ</t>
    </rPh>
    <rPh sb="19" eb="21">
      <t>ニンズウ</t>
    </rPh>
    <rPh sb="22" eb="24">
      <t>ニュウリョク</t>
    </rPh>
    <rPh sb="29" eb="30">
      <t>クダ</t>
    </rPh>
    <phoneticPr fontId="3"/>
  </si>
  <si>
    <t>県外参加者数</t>
    <rPh sb="0" eb="2">
      <t>ケンガイ</t>
    </rPh>
    <rPh sb="2" eb="4">
      <t>サンカ</t>
    </rPh>
    <rPh sb="4" eb="5">
      <t>シャ</t>
    </rPh>
    <rPh sb="5" eb="6">
      <t>スウ</t>
    </rPh>
    <phoneticPr fontId="3"/>
  </si>
  <si>
    <t>延べ宿泊者数</t>
    <rPh sb="0" eb="1">
      <t>ノ</t>
    </rPh>
    <rPh sb="2" eb="4">
      <t>シュクハク</t>
    </rPh>
    <rPh sb="4" eb="5">
      <t>シャ</t>
    </rPh>
    <rPh sb="5" eb="6">
      <t>スウ</t>
    </rPh>
    <phoneticPr fontId="3"/>
  </si>
  <si>
    <t>住所</t>
    <rPh sb="0" eb="2">
      <t>ジュウショ</t>
    </rPh>
    <phoneticPr fontId="3"/>
  </si>
  <si>
    <t>担当者名</t>
    <rPh sb="0" eb="2">
      <t>タントウ</t>
    </rPh>
    <rPh sb="2" eb="3">
      <t>シャ</t>
    </rPh>
    <rPh sb="3" eb="4">
      <t>メイ</t>
    </rPh>
    <phoneticPr fontId="3"/>
  </si>
  <si>
    <t>電話番号</t>
    <rPh sb="0" eb="2">
      <t>デンワ</t>
    </rPh>
    <rPh sb="2" eb="4">
      <t>バンゴウ</t>
    </rPh>
    <phoneticPr fontId="3"/>
  </si>
  <si>
    <t>ＦＡＸ番号</t>
    <rPh sb="3" eb="5">
      <t>バンゴウ</t>
    </rPh>
    <phoneticPr fontId="3"/>
  </si>
  <si>
    <r>
      <t>メールアドレス</t>
    </r>
    <r>
      <rPr>
        <vertAlign val="superscript"/>
        <sz val="10"/>
        <rFont val="ＭＳ Ｐゴシック"/>
        <family val="3"/>
        <charset val="128"/>
      </rPr>
      <t>（半角）</t>
    </r>
    <phoneticPr fontId="3"/>
  </si>
  <si>
    <t>銀行名</t>
    <rPh sb="0" eb="3">
      <t>ギンコウメイ</t>
    </rPh>
    <phoneticPr fontId="3"/>
  </si>
  <si>
    <t>支店名</t>
    <rPh sb="0" eb="3">
      <t>シテンメイ</t>
    </rPh>
    <phoneticPr fontId="3"/>
  </si>
  <si>
    <t>口座種別</t>
    <rPh sb="0" eb="2">
      <t>コウザ</t>
    </rPh>
    <rPh sb="2" eb="4">
      <t>シュベツ</t>
    </rPh>
    <phoneticPr fontId="3"/>
  </si>
  <si>
    <t>口座番号</t>
    <rPh sb="0" eb="2">
      <t>コウザ</t>
    </rPh>
    <rPh sb="2" eb="4">
      <t>バンゴウ</t>
    </rPh>
    <phoneticPr fontId="3"/>
  </si>
  <si>
    <t>口座名義人</t>
    <rPh sb="0" eb="2">
      <t>コウザ</t>
    </rPh>
    <rPh sb="2" eb="5">
      <t>メイギニン</t>
    </rPh>
    <phoneticPr fontId="3"/>
  </si>
  <si>
    <t>口座名義人フリガナ</t>
    <rPh sb="0" eb="2">
      <t>コウザ</t>
    </rPh>
    <rPh sb="2" eb="5">
      <t>メイギニン</t>
    </rPh>
    <phoneticPr fontId="3"/>
  </si>
  <si>
    <t>収入の合計と、支出の合計は同額として下さい。</t>
    <rPh sb="0" eb="2">
      <t>シュウニュウ</t>
    </rPh>
    <rPh sb="3" eb="5">
      <t>ゴウケイ</t>
    </rPh>
    <rPh sb="7" eb="9">
      <t>シシュツ</t>
    </rPh>
    <rPh sb="10" eb="12">
      <t>ゴウケイ</t>
    </rPh>
    <rPh sb="13" eb="15">
      <t>ドウガク</t>
    </rPh>
    <rPh sb="18" eb="19">
      <t>クダ</t>
    </rPh>
    <phoneticPr fontId="3"/>
  </si>
  <si>
    <t>下記１～３のシートを印刷し、大会要綱等も合わせて提出して下さい</t>
    <rPh sb="0" eb="2">
      <t>カキ</t>
    </rPh>
    <rPh sb="10" eb="12">
      <t>インサツ</t>
    </rPh>
    <rPh sb="14" eb="16">
      <t>タイカイ</t>
    </rPh>
    <rPh sb="16" eb="18">
      <t>ヨウコウ</t>
    </rPh>
    <rPh sb="18" eb="19">
      <t>トウ</t>
    </rPh>
    <rPh sb="20" eb="21">
      <t>ア</t>
    </rPh>
    <rPh sb="24" eb="26">
      <t>テイシュツ</t>
    </rPh>
    <rPh sb="28" eb="29">
      <t>クダ</t>
    </rPh>
    <phoneticPr fontId="3"/>
  </si>
  <si>
    <t>１　補助金交付申請書</t>
    <rPh sb="2" eb="5">
      <t>ホジョキン</t>
    </rPh>
    <rPh sb="5" eb="7">
      <t>コウフ</t>
    </rPh>
    <rPh sb="7" eb="10">
      <t>シンセイショ</t>
    </rPh>
    <phoneticPr fontId="3"/>
  </si>
  <si>
    <t>２　コンベンション開催事業計画書</t>
    <rPh sb="9" eb="11">
      <t>カイサイ</t>
    </rPh>
    <rPh sb="11" eb="13">
      <t>ジギョウ</t>
    </rPh>
    <rPh sb="13" eb="16">
      <t>ケイカクショ</t>
    </rPh>
    <phoneticPr fontId="3"/>
  </si>
  <si>
    <t>１通</t>
    <rPh sb="1" eb="2">
      <t>ツウ</t>
    </rPh>
    <phoneticPr fontId="3"/>
  </si>
  <si>
    <t>３　収支予算書</t>
    <rPh sb="2" eb="4">
      <t>シュウシ</t>
    </rPh>
    <rPh sb="4" eb="6">
      <t>ヨサン</t>
    </rPh>
    <rPh sb="6" eb="7">
      <t>ショ</t>
    </rPh>
    <phoneticPr fontId="3"/>
  </si>
  <si>
    <t>大会要綱、プログラム等</t>
    <rPh sb="0" eb="2">
      <t>タイカイ</t>
    </rPh>
    <rPh sb="2" eb="4">
      <t>ヨウコウ</t>
    </rPh>
    <rPh sb="10" eb="11">
      <t>トウ</t>
    </rPh>
    <phoneticPr fontId="3"/>
  </si>
  <si>
    <t>コンベンションの開催が把握できる資料を提出して下さい</t>
    <rPh sb="8" eb="10">
      <t>カイサイ</t>
    </rPh>
    <rPh sb="11" eb="13">
      <t>ハアク</t>
    </rPh>
    <rPh sb="16" eb="18">
      <t>シリョウ</t>
    </rPh>
    <rPh sb="19" eb="21">
      <t>テイシュツ</t>
    </rPh>
    <rPh sb="23" eb="24">
      <t>クダ</t>
    </rPh>
    <phoneticPr fontId="3"/>
  </si>
  <si>
    <t>※借上げバス代見積書の写し</t>
    <rPh sb="1" eb="3">
      <t>カリア</t>
    </rPh>
    <rPh sb="6" eb="7">
      <t>ダイ</t>
    </rPh>
    <rPh sb="7" eb="10">
      <t>ミツモリショ</t>
    </rPh>
    <rPh sb="11" eb="12">
      <t>ウツ</t>
    </rPh>
    <phoneticPr fontId="3"/>
  </si>
  <si>
    <t>参加者送迎補助金を申請する場合は必要となります</t>
    <rPh sb="0" eb="3">
      <t>サンカシャ</t>
    </rPh>
    <rPh sb="3" eb="5">
      <t>ソウゲイ</t>
    </rPh>
    <rPh sb="5" eb="8">
      <t>ホジョキン</t>
    </rPh>
    <rPh sb="9" eb="11">
      <t>シンセイ</t>
    </rPh>
    <rPh sb="13" eb="15">
      <t>バアイ</t>
    </rPh>
    <rPh sb="16" eb="18">
      <t>ヒツヨウ</t>
    </rPh>
    <phoneticPr fontId="3"/>
  </si>
  <si>
    <t>【コンベンション終了後】</t>
    <rPh sb="8" eb="10">
      <t>シュウリョウ</t>
    </rPh>
    <rPh sb="10" eb="11">
      <t>ゴ</t>
    </rPh>
    <phoneticPr fontId="3"/>
  </si>
  <si>
    <t>コンベンション終了後1ヶ月頃までに提出して下さい。</t>
    <rPh sb="7" eb="10">
      <t>シュウリョウゴ</t>
    </rPh>
    <rPh sb="12" eb="13">
      <t>ゲツ</t>
    </rPh>
    <rPh sb="13" eb="14">
      <t>コロ</t>
    </rPh>
    <rPh sb="17" eb="19">
      <t>テイシュツ</t>
    </rPh>
    <rPh sb="21" eb="22">
      <t>クダ</t>
    </rPh>
    <phoneticPr fontId="3"/>
  </si>
  <si>
    <t>交付決定日</t>
    <rPh sb="0" eb="2">
      <t>コウフ</t>
    </rPh>
    <rPh sb="2" eb="4">
      <t>ケッテイ</t>
    </rPh>
    <rPh sb="4" eb="5">
      <t>ビ</t>
    </rPh>
    <phoneticPr fontId="3"/>
  </si>
  <si>
    <t>交付決定号数</t>
    <rPh sb="0" eb="2">
      <t>コウフ</t>
    </rPh>
    <rPh sb="2" eb="4">
      <t>ケッテイ</t>
    </rPh>
    <rPh sb="4" eb="6">
      <t>ゴウスウ</t>
    </rPh>
    <phoneticPr fontId="3"/>
  </si>
  <si>
    <t>補助金精算額</t>
    <rPh sb="0" eb="3">
      <t>ホジョキン</t>
    </rPh>
    <rPh sb="3" eb="6">
      <t>セイサンガク</t>
    </rPh>
    <phoneticPr fontId="3"/>
  </si>
  <si>
    <t>円</t>
    <rPh sb="0" eb="1">
      <t>エン</t>
    </rPh>
    <phoneticPr fontId="3"/>
  </si>
  <si>
    <t>※延べ宿泊者数は参加者数に合宿日数を乗じた人数を入力
　　して下さい。</t>
    <rPh sb="1" eb="2">
      <t>ノ</t>
    </rPh>
    <rPh sb="3" eb="5">
      <t>シュクハク</t>
    </rPh>
    <rPh sb="5" eb="6">
      <t>シャ</t>
    </rPh>
    <rPh sb="6" eb="7">
      <t>スウ</t>
    </rPh>
    <rPh sb="8" eb="10">
      <t>サンカ</t>
    </rPh>
    <rPh sb="10" eb="11">
      <t>シャ</t>
    </rPh>
    <rPh sb="11" eb="12">
      <t>スウ</t>
    </rPh>
    <rPh sb="13" eb="15">
      <t>ガッシュク</t>
    </rPh>
    <rPh sb="15" eb="17">
      <t>ニッスウ</t>
    </rPh>
    <rPh sb="18" eb="19">
      <t>ジョウ</t>
    </rPh>
    <rPh sb="21" eb="23">
      <t>ニンズウ</t>
    </rPh>
    <rPh sb="24" eb="26">
      <t>ニュウリョク</t>
    </rPh>
    <rPh sb="31" eb="32">
      <t>クダ</t>
    </rPh>
    <phoneticPr fontId="3"/>
  </si>
  <si>
    <t>代理人名</t>
    <rPh sb="0" eb="3">
      <t>ダイリニン</t>
    </rPh>
    <rPh sb="3" eb="4">
      <t>メイ</t>
    </rPh>
    <phoneticPr fontId="3"/>
  </si>
  <si>
    <r>
      <t>電話番号</t>
    </r>
    <r>
      <rPr>
        <vertAlign val="superscript"/>
        <sz val="10"/>
        <rFont val="ＭＳ Ｐゴシック"/>
        <family val="3"/>
        <charset val="128"/>
      </rPr>
      <t>（半角）</t>
    </r>
    <rPh sb="0" eb="2">
      <t>デンワ</t>
    </rPh>
    <rPh sb="2" eb="4">
      <t>バンゴウ</t>
    </rPh>
    <rPh sb="5" eb="7">
      <t>ハンカク</t>
    </rPh>
    <phoneticPr fontId="3"/>
  </si>
  <si>
    <t>下記１～５のシートを印刷し、大会要綱等、領収書の写しと写真を合わせて提出して下さい</t>
    <rPh sb="0" eb="2">
      <t>カキ</t>
    </rPh>
    <rPh sb="10" eb="12">
      <t>インサツ</t>
    </rPh>
    <rPh sb="14" eb="16">
      <t>タイカイ</t>
    </rPh>
    <rPh sb="16" eb="18">
      <t>ヨウコウ</t>
    </rPh>
    <rPh sb="18" eb="19">
      <t>トウ</t>
    </rPh>
    <rPh sb="20" eb="23">
      <t>リョウシュウショ</t>
    </rPh>
    <rPh sb="24" eb="25">
      <t>ウツ</t>
    </rPh>
    <rPh sb="27" eb="29">
      <t>シャシン</t>
    </rPh>
    <rPh sb="30" eb="31">
      <t>ア</t>
    </rPh>
    <rPh sb="34" eb="36">
      <t>テイシュツ</t>
    </rPh>
    <rPh sb="38" eb="39">
      <t>クダ</t>
    </rPh>
    <phoneticPr fontId="3"/>
  </si>
  <si>
    <t>１　補助事業実績報告書</t>
    <rPh sb="2" eb="4">
      <t>ホジョ</t>
    </rPh>
    <rPh sb="4" eb="6">
      <t>ジギョウ</t>
    </rPh>
    <rPh sb="6" eb="8">
      <t>ジッセキ</t>
    </rPh>
    <rPh sb="8" eb="10">
      <t>ホウコク</t>
    </rPh>
    <rPh sb="10" eb="11">
      <t>ショ</t>
    </rPh>
    <phoneticPr fontId="3"/>
  </si>
  <si>
    <t>２　コンベンション開催事業報告書</t>
    <rPh sb="9" eb="11">
      <t>カイサイ</t>
    </rPh>
    <rPh sb="11" eb="13">
      <t>ジギョウ</t>
    </rPh>
    <rPh sb="13" eb="15">
      <t>ホウコク</t>
    </rPh>
    <rPh sb="15" eb="16">
      <t>ショ</t>
    </rPh>
    <phoneticPr fontId="3"/>
  </si>
  <si>
    <t>３　収支決算書</t>
    <rPh sb="2" eb="4">
      <t>シュウシ</t>
    </rPh>
    <rPh sb="4" eb="6">
      <t>ケッサン</t>
    </rPh>
    <rPh sb="6" eb="7">
      <t>ショ</t>
    </rPh>
    <phoneticPr fontId="3"/>
  </si>
  <si>
    <t>４　コンベンション県外参加者名簿</t>
    <rPh sb="9" eb="11">
      <t>ケンガイ</t>
    </rPh>
    <rPh sb="11" eb="14">
      <t>サンカシャ</t>
    </rPh>
    <rPh sb="14" eb="16">
      <t>メイボ</t>
    </rPh>
    <phoneticPr fontId="3"/>
  </si>
  <si>
    <t>この書式以外で提出する場合、表紙に押印し提出</t>
    <rPh sb="2" eb="4">
      <t>ショシキ</t>
    </rPh>
    <rPh sb="4" eb="6">
      <t>イガイ</t>
    </rPh>
    <rPh sb="7" eb="9">
      <t>テイシュツ</t>
    </rPh>
    <rPh sb="11" eb="13">
      <t>バアイ</t>
    </rPh>
    <rPh sb="14" eb="16">
      <t>ヒョウシ</t>
    </rPh>
    <rPh sb="17" eb="19">
      <t>オウイン</t>
    </rPh>
    <rPh sb="20" eb="22">
      <t>テイシュツ</t>
    </rPh>
    <phoneticPr fontId="3"/>
  </si>
  <si>
    <t>５　補助金交付請求書</t>
    <rPh sb="2" eb="5">
      <t>ホジョキン</t>
    </rPh>
    <rPh sb="5" eb="7">
      <t>コウフ</t>
    </rPh>
    <rPh sb="7" eb="10">
      <t>セイキュウショ</t>
    </rPh>
    <phoneticPr fontId="3"/>
  </si>
  <si>
    <t>開催補助金受領委任状</t>
    <rPh sb="0" eb="2">
      <t>カイサイ</t>
    </rPh>
    <rPh sb="2" eb="5">
      <t>ホジョキン</t>
    </rPh>
    <rPh sb="5" eb="7">
      <t>ジュリョウ</t>
    </rPh>
    <rPh sb="7" eb="10">
      <t>イニンジョウ</t>
    </rPh>
    <phoneticPr fontId="3"/>
  </si>
  <si>
    <t>個人の口座に振込する場合のみ必要</t>
    <rPh sb="0" eb="2">
      <t>コジン</t>
    </rPh>
    <rPh sb="3" eb="5">
      <t>コウザ</t>
    </rPh>
    <rPh sb="6" eb="8">
      <t>フリコミ</t>
    </rPh>
    <rPh sb="10" eb="12">
      <t>バアイ</t>
    </rPh>
    <rPh sb="14" eb="16">
      <t>ヒツヨウ</t>
    </rPh>
    <phoneticPr fontId="3"/>
  </si>
  <si>
    <t>領収書の写し</t>
    <rPh sb="0" eb="2">
      <t>リョウシュウ</t>
    </rPh>
    <rPh sb="2" eb="3">
      <t>ショ</t>
    </rPh>
    <rPh sb="4" eb="5">
      <t>ウツ</t>
    </rPh>
    <phoneticPr fontId="3"/>
  </si>
  <si>
    <t>１部</t>
    <rPh sb="1" eb="2">
      <t>ブ</t>
    </rPh>
    <phoneticPr fontId="3"/>
  </si>
  <si>
    <t>補助対象経費（会場費等）で補助金金額以上のもの</t>
    <rPh sb="0" eb="2">
      <t>ホジョ</t>
    </rPh>
    <rPh sb="2" eb="4">
      <t>タイショウ</t>
    </rPh>
    <rPh sb="4" eb="6">
      <t>ケイヒ</t>
    </rPh>
    <rPh sb="7" eb="9">
      <t>カイジョウ</t>
    </rPh>
    <rPh sb="9" eb="10">
      <t>ヒ</t>
    </rPh>
    <rPh sb="10" eb="11">
      <t>トウ</t>
    </rPh>
    <rPh sb="13" eb="16">
      <t>ホジョキン</t>
    </rPh>
    <rPh sb="16" eb="18">
      <t>キンガク</t>
    </rPh>
    <rPh sb="18" eb="20">
      <t>イジョウ</t>
    </rPh>
    <phoneticPr fontId="3"/>
  </si>
  <si>
    <t>集録、大会資料等</t>
    <rPh sb="0" eb="2">
      <t>シュウロク</t>
    </rPh>
    <rPh sb="3" eb="5">
      <t>タイカイ</t>
    </rPh>
    <rPh sb="5" eb="7">
      <t>シリョウ</t>
    </rPh>
    <rPh sb="7" eb="8">
      <t>トウ</t>
    </rPh>
    <phoneticPr fontId="3"/>
  </si>
  <si>
    <t>コンベンションの開催が把握できるもの</t>
    <rPh sb="8" eb="10">
      <t>カイサイ</t>
    </rPh>
    <rPh sb="11" eb="13">
      <t>ハアク</t>
    </rPh>
    <phoneticPr fontId="3"/>
  </si>
  <si>
    <t>コンベンションが把握できる写真</t>
    <rPh sb="8" eb="10">
      <t>ハアク</t>
    </rPh>
    <rPh sb="13" eb="15">
      <t>シャシン</t>
    </rPh>
    <phoneticPr fontId="3"/>
  </si>
  <si>
    <t>数枚（印刷したもので可）</t>
    <rPh sb="0" eb="2">
      <t>スウマイ</t>
    </rPh>
    <rPh sb="3" eb="5">
      <t>インサツ</t>
    </rPh>
    <rPh sb="10" eb="11">
      <t>カ</t>
    </rPh>
    <phoneticPr fontId="3"/>
  </si>
  <si>
    <t>種類</t>
    <rPh sb="0" eb="2">
      <t>シュルイ</t>
    </rPh>
    <phoneticPr fontId="3"/>
  </si>
  <si>
    <t>大会</t>
    <rPh sb="0" eb="2">
      <t>タイカイ</t>
    </rPh>
    <phoneticPr fontId="3"/>
  </si>
  <si>
    <t>会議</t>
    <rPh sb="0" eb="2">
      <t>カイギ</t>
    </rPh>
    <phoneticPr fontId="3"/>
  </si>
  <si>
    <t>集会</t>
    <rPh sb="0" eb="2">
      <t>シュウカイ</t>
    </rPh>
    <phoneticPr fontId="3"/>
  </si>
  <si>
    <t>研修会</t>
    <rPh sb="0" eb="3">
      <t>ケンシュウカイ</t>
    </rPh>
    <phoneticPr fontId="3"/>
  </si>
  <si>
    <t>スポーツ</t>
    <phoneticPr fontId="3"/>
  </si>
  <si>
    <t>その他</t>
    <rPh sb="2" eb="3">
      <t>タ</t>
    </rPh>
    <phoneticPr fontId="3"/>
  </si>
  <si>
    <t>規模</t>
    <rPh sb="0" eb="2">
      <t>キボ</t>
    </rPh>
    <phoneticPr fontId="3"/>
  </si>
  <si>
    <t>全国</t>
    <rPh sb="0" eb="2">
      <t>ゼンコク</t>
    </rPh>
    <phoneticPr fontId="3"/>
  </si>
  <si>
    <t>中四国</t>
    <rPh sb="0" eb="1">
      <t>チュウ</t>
    </rPh>
    <rPh sb="1" eb="3">
      <t>シコク</t>
    </rPh>
    <phoneticPr fontId="3"/>
  </si>
  <si>
    <t>中国</t>
    <rPh sb="0" eb="2">
      <t>チュウゴク</t>
    </rPh>
    <phoneticPr fontId="3"/>
  </si>
  <si>
    <t>西日本</t>
    <rPh sb="0" eb="1">
      <t>ニシ</t>
    </rPh>
    <rPh sb="1" eb="3">
      <t>ニホン</t>
    </rPh>
    <phoneticPr fontId="3"/>
  </si>
  <si>
    <t>　様式第１号（第７条関係）</t>
    <rPh sb="1" eb="2">
      <t>サマ</t>
    </rPh>
    <rPh sb="2" eb="3">
      <t>シキ</t>
    </rPh>
    <rPh sb="3" eb="4">
      <t>ダイ</t>
    </rPh>
    <rPh sb="5" eb="6">
      <t>ゴウ</t>
    </rPh>
    <rPh sb="7" eb="8">
      <t>ダイ</t>
    </rPh>
    <rPh sb="9" eb="10">
      <t>ジョウ</t>
    </rPh>
    <rPh sb="10" eb="12">
      <t>カンケイ</t>
    </rPh>
    <phoneticPr fontId="3"/>
  </si>
  <si>
    <t>住　　所</t>
    <phoneticPr fontId="3"/>
  </si>
  <si>
    <t>団 体 名</t>
    <phoneticPr fontId="3"/>
  </si>
  <si>
    <t>代表者名</t>
    <phoneticPr fontId="3"/>
  </si>
  <si>
    <t>補 助 金 交 付 申 請 書</t>
    <phoneticPr fontId="3"/>
  </si>
  <si>
    <t>１　補助事業等の名称</t>
    <phoneticPr fontId="3"/>
  </si>
  <si>
    <t>２　補助金交付申請額</t>
    <phoneticPr fontId="3"/>
  </si>
  <si>
    <t>金</t>
    <rPh sb="0" eb="1">
      <t>キン</t>
    </rPh>
    <phoneticPr fontId="3"/>
  </si>
  <si>
    <t>　（内　訳）</t>
    <rPh sb="2" eb="3">
      <t>ウチ</t>
    </rPh>
    <rPh sb="4" eb="5">
      <t>ヤク</t>
    </rPh>
    <phoneticPr fontId="3"/>
  </si>
  <si>
    <t>　　コンベンション開催に係る補助金</t>
    <rPh sb="9" eb="11">
      <t>カイサイ</t>
    </rPh>
    <rPh sb="12" eb="13">
      <t>カカ</t>
    </rPh>
    <rPh sb="14" eb="16">
      <t>ホジョ</t>
    </rPh>
    <rPh sb="16" eb="17">
      <t>キン</t>
    </rPh>
    <phoneticPr fontId="3"/>
  </si>
  <si>
    <t>　　参加者送迎に係る補助金</t>
    <phoneticPr fontId="3"/>
  </si>
  <si>
    <t>　　郷土芸能出演に係る補助金</t>
    <phoneticPr fontId="3"/>
  </si>
  <si>
    <t>（１）コンベンション開催事業計画書</t>
    <phoneticPr fontId="3"/>
  </si>
  <si>
    <t>（２）収支予算書</t>
    <phoneticPr fontId="3"/>
  </si>
  <si>
    <t>（３）大会要綱等</t>
    <rPh sb="3" eb="8">
      <t>タイカイヨウコウトウ</t>
    </rPh>
    <phoneticPr fontId="3"/>
  </si>
  <si>
    <t>様式第２号（第７条関係）</t>
    <rPh sb="0" eb="2">
      <t>ヨウシキ</t>
    </rPh>
    <rPh sb="2" eb="3">
      <t>ダイ</t>
    </rPh>
    <rPh sb="4" eb="5">
      <t>ゴウ</t>
    </rPh>
    <rPh sb="6" eb="7">
      <t>ダイ</t>
    </rPh>
    <rPh sb="8" eb="9">
      <t>ジョウ</t>
    </rPh>
    <rPh sb="9" eb="11">
      <t>カンケイ</t>
    </rPh>
    <phoneticPr fontId="3"/>
  </si>
  <si>
    <t>コ ン ベ ン シ ョ ン 開 催 事 業 計 画 書</t>
    <phoneticPr fontId="3"/>
  </si>
  <si>
    <t>年</t>
    <rPh sb="0" eb="1">
      <t>ネン</t>
    </rPh>
    <phoneticPr fontId="3"/>
  </si>
  <si>
    <t>月</t>
    <rPh sb="0" eb="1">
      <t>ツキ</t>
    </rPh>
    <phoneticPr fontId="3"/>
  </si>
  <si>
    <t>日</t>
    <rPh sb="0" eb="1">
      <t>ヒ</t>
    </rPh>
    <phoneticPr fontId="3"/>
  </si>
  <si>
    <t>(</t>
    <phoneticPr fontId="3"/>
  </si>
  <si>
    <t>)</t>
    <phoneticPr fontId="3"/>
  </si>
  <si>
    <t>～</t>
    <phoneticPr fontId="3"/>
  </si>
  <si>
    <t>開　催　場　所</t>
    <rPh sb="0" eb="1">
      <t>カイ</t>
    </rPh>
    <rPh sb="2" eb="3">
      <t>モヨオ</t>
    </rPh>
    <rPh sb="4" eb="5">
      <t>バ</t>
    </rPh>
    <rPh sb="6" eb="7">
      <t>ショ</t>
    </rPh>
    <phoneticPr fontId="3"/>
  </si>
  <si>
    <t>形　　　　態</t>
    <rPh sb="0" eb="1">
      <t>カタチ</t>
    </rPh>
    <rPh sb="5" eb="6">
      <t>タイ</t>
    </rPh>
    <phoneticPr fontId="3"/>
  </si>
  <si>
    <t>種　　類</t>
    <rPh sb="0" eb="1">
      <t>タネ</t>
    </rPh>
    <rPh sb="3" eb="4">
      <t>タグイ</t>
    </rPh>
    <phoneticPr fontId="3"/>
  </si>
  <si>
    <t>大　会</t>
    <rPh sb="0" eb="1">
      <t>ダイ</t>
    </rPh>
    <rPh sb="2" eb="3">
      <t>カイ</t>
    </rPh>
    <phoneticPr fontId="3"/>
  </si>
  <si>
    <t>会　議</t>
    <rPh sb="0" eb="1">
      <t>カイ</t>
    </rPh>
    <rPh sb="2" eb="3">
      <t>ギ</t>
    </rPh>
    <phoneticPr fontId="3"/>
  </si>
  <si>
    <t>集　会</t>
    <rPh sb="0" eb="1">
      <t>シュウ</t>
    </rPh>
    <rPh sb="2" eb="3">
      <t>カイ</t>
    </rPh>
    <phoneticPr fontId="3"/>
  </si>
  <si>
    <t xml:space="preserve"> 　研修会</t>
    <rPh sb="2" eb="5">
      <t>ケンシュウカイ</t>
    </rPh>
    <phoneticPr fontId="3"/>
  </si>
  <si>
    <t>　スポーツ大会</t>
    <rPh sb="5" eb="7">
      <t>タイカイ</t>
    </rPh>
    <phoneticPr fontId="3"/>
  </si>
  <si>
    <t>その他</t>
    <phoneticPr fontId="3"/>
  </si>
  <si>
    <t>（</t>
    <phoneticPr fontId="3"/>
  </si>
  <si>
    <t>）</t>
    <phoneticPr fontId="3"/>
  </si>
  <si>
    <t>規　　模</t>
    <rPh sb="0" eb="1">
      <t>タダシ</t>
    </rPh>
    <rPh sb="3" eb="4">
      <t>ボ</t>
    </rPh>
    <phoneticPr fontId="3"/>
  </si>
  <si>
    <t>全国規模</t>
    <rPh sb="0" eb="2">
      <t>ゼンコク</t>
    </rPh>
    <rPh sb="2" eb="4">
      <t>キボ</t>
    </rPh>
    <phoneticPr fontId="3"/>
  </si>
  <si>
    <t>　中四国ブロック規模</t>
    <rPh sb="1" eb="2">
      <t>チュウ</t>
    </rPh>
    <rPh sb="2" eb="4">
      <t>シコク</t>
    </rPh>
    <rPh sb="8" eb="10">
      <t>キボ</t>
    </rPh>
    <phoneticPr fontId="3"/>
  </si>
  <si>
    <t>　中国ブロック規模</t>
    <rPh sb="1" eb="3">
      <t>チュウゴク</t>
    </rPh>
    <rPh sb="7" eb="9">
      <t>キボ</t>
    </rPh>
    <phoneticPr fontId="3"/>
  </si>
  <si>
    <t>西日本ブロック規模</t>
    <rPh sb="0" eb="1">
      <t>ニシ</t>
    </rPh>
    <rPh sb="1" eb="3">
      <t>ニホン</t>
    </rPh>
    <rPh sb="7" eb="9">
      <t>キボ</t>
    </rPh>
    <phoneticPr fontId="3"/>
  </si>
  <si>
    <t>その他規模</t>
    <rPh sb="2" eb="3">
      <t>タ</t>
    </rPh>
    <rPh sb="3" eb="5">
      <t>キボ</t>
    </rPh>
    <phoneticPr fontId="3"/>
  </si>
  <si>
    <t>（</t>
    <phoneticPr fontId="3"/>
  </si>
  <si>
    <t>）</t>
    <phoneticPr fontId="3"/>
  </si>
  <si>
    <t>参加者総数</t>
    <rPh sb="0" eb="3">
      <t>サンカシャ</t>
    </rPh>
    <rPh sb="3" eb="5">
      <t>ソウスウ</t>
    </rPh>
    <phoneticPr fontId="3"/>
  </si>
  <si>
    <t>　人</t>
    <rPh sb="1" eb="2">
      <t>ニン</t>
    </rPh>
    <phoneticPr fontId="3"/>
  </si>
  <si>
    <t>県外参加者
延べ宿泊数</t>
    <rPh sb="0" eb="2">
      <t>ケンガイ</t>
    </rPh>
    <rPh sb="2" eb="5">
      <t>サンカシャ</t>
    </rPh>
    <rPh sb="6" eb="7">
      <t>ノ</t>
    </rPh>
    <rPh sb="8" eb="10">
      <t>シュクハク</t>
    </rPh>
    <rPh sb="10" eb="11">
      <t>スウ</t>
    </rPh>
    <phoneticPr fontId="3"/>
  </si>
  <si>
    <t>開催事務局</t>
    <rPh sb="0" eb="1">
      <t>カイ</t>
    </rPh>
    <rPh sb="1" eb="2">
      <t>モヨオ</t>
    </rPh>
    <rPh sb="2" eb="3">
      <t>コト</t>
    </rPh>
    <rPh sb="3" eb="4">
      <t>ツトム</t>
    </rPh>
    <rPh sb="4" eb="5">
      <t>キョク</t>
    </rPh>
    <phoneticPr fontId="3"/>
  </si>
  <si>
    <t>住　　所</t>
    <rPh sb="0" eb="1">
      <t>ジュウ</t>
    </rPh>
    <rPh sb="3" eb="4">
      <t>ショ</t>
    </rPh>
    <phoneticPr fontId="3"/>
  </si>
  <si>
    <t>〒</t>
    <phoneticPr fontId="3"/>
  </si>
  <si>
    <t>担当者氏名</t>
    <rPh sb="0" eb="3">
      <t>タントウシャ</t>
    </rPh>
    <rPh sb="3" eb="5">
      <t>シメイ</t>
    </rPh>
    <phoneticPr fontId="3"/>
  </si>
  <si>
    <t>ＦＡＸ</t>
    <phoneticPr fontId="3"/>
  </si>
  <si>
    <t>メールアドレス</t>
    <phoneticPr fontId="3"/>
  </si>
  <si>
    <t>　＊　合宿の日程表を添付してください。</t>
    <rPh sb="3" eb="5">
      <t>ガッシュク</t>
    </rPh>
    <rPh sb="6" eb="9">
      <t>ニッテイヒョウ</t>
    </rPh>
    <phoneticPr fontId="3"/>
  </si>
  <si>
    <t>※大会要綱、プログラム等コンベンションの開催が把握できる資料を添付してください。</t>
    <rPh sb="1" eb="3">
      <t>タイカイ</t>
    </rPh>
    <rPh sb="3" eb="5">
      <t>ヨウコウ</t>
    </rPh>
    <rPh sb="11" eb="12">
      <t>トウ</t>
    </rPh>
    <rPh sb="20" eb="22">
      <t>カイサイ</t>
    </rPh>
    <rPh sb="23" eb="25">
      <t>ハアク</t>
    </rPh>
    <rPh sb="28" eb="30">
      <t>シリョウ</t>
    </rPh>
    <rPh sb="31" eb="33">
      <t>テンプ</t>
    </rPh>
    <phoneticPr fontId="3"/>
  </si>
  <si>
    <t>様式第３号（第７条関係）</t>
    <rPh sb="0" eb="2">
      <t>ヨウシキ</t>
    </rPh>
    <rPh sb="2" eb="3">
      <t>ダイ</t>
    </rPh>
    <rPh sb="4" eb="5">
      <t>ゴウ</t>
    </rPh>
    <rPh sb="6" eb="7">
      <t>ダイ</t>
    </rPh>
    <rPh sb="8" eb="9">
      <t>ジョウ</t>
    </rPh>
    <rPh sb="9" eb="11">
      <t>カンケイ</t>
    </rPh>
    <phoneticPr fontId="3"/>
  </si>
  <si>
    <t>収　支　予　算　書</t>
    <rPh sb="0" eb="1">
      <t>オサム</t>
    </rPh>
    <rPh sb="2" eb="3">
      <t>ササ</t>
    </rPh>
    <rPh sb="4" eb="5">
      <t>ヨ</t>
    </rPh>
    <rPh sb="6" eb="7">
      <t>ザン</t>
    </rPh>
    <rPh sb="8" eb="9">
      <t>ショ</t>
    </rPh>
    <phoneticPr fontId="3"/>
  </si>
  <si>
    <t>（収　入）</t>
    <rPh sb="1" eb="2">
      <t>オサム</t>
    </rPh>
    <rPh sb="3" eb="4">
      <t>イリ</t>
    </rPh>
    <phoneticPr fontId="3"/>
  </si>
  <si>
    <t>（単位：円）</t>
    <phoneticPr fontId="3"/>
  </si>
  <si>
    <t>科　　目</t>
    <rPh sb="0" eb="1">
      <t>カ</t>
    </rPh>
    <rPh sb="3" eb="4">
      <t>メ</t>
    </rPh>
    <phoneticPr fontId="3"/>
  </si>
  <si>
    <t>予　算　額</t>
    <rPh sb="0" eb="1">
      <t>ヨ</t>
    </rPh>
    <rPh sb="2" eb="3">
      <t>ザン</t>
    </rPh>
    <rPh sb="4" eb="5">
      <t>ガク</t>
    </rPh>
    <phoneticPr fontId="3"/>
  </si>
  <si>
    <t>内　　訳</t>
    <rPh sb="0" eb="1">
      <t>ウチ</t>
    </rPh>
    <rPh sb="3" eb="4">
      <t>ヤク</t>
    </rPh>
    <phoneticPr fontId="3"/>
  </si>
  <si>
    <t>コンベンション
開催補助金</t>
    <rPh sb="8" eb="10">
      <t>カイサイ</t>
    </rPh>
    <rPh sb="10" eb="13">
      <t>ホジョキン</t>
    </rPh>
    <phoneticPr fontId="3"/>
  </si>
  <si>
    <t>合　　計</t>
    <rPh sb="0" eb="1">
      <t>ゴウ</t>
    </rPh>
    <rPh sb="3" eb="4">
      <t>ケイ</t>
    </rPh>
    <phoneticPr fontId="3"/>
  </si>
  <si>
    <t>（支　出）</t>
    <rPh sb="1" eb="2">
      <t>ササ</t>
    </rPh>
    <rPh sb="3" eb="4">
      <t>デ</t>
    </rPh>
    <phoneticPr fontId="3"/>
  </si>
  <si>
    <t>※参加者送迎補助金を計上する場合、必ず見積書の写しを添付してください。</t>
    <rPh sb="6" eb="9">
      <t>ホジョキン</t>
    </rPh>
    <rPh sb="19" eb="21">
      <t>ミツ</t>
    </rPh>
    <rPh sb="23" eb="24">
      <t>ウツ</t>
    </rPh>
    <phoneticPr fontId="3"/>
  </si>
  <si>
    <t>様式第６号（第１０条関係）</t>
    <rPh sb="0" eb="2">
      <t>ヨウシキ</t>
    </rPh>
    <rPh sb="2" eb="3">
      <t>ダイ</t>
    </rPh>
    <rPh sb="4" eb="5">
      <t>ゴウ</t>
    </rPh>
    <rPh sb="6" eb="7">
      <t>ダイ</t>
    </rPh>
    <rPh sb="9" eb="10">
      <t>ジョウ</t>
    </rPh>
    <rPh sb="10" eb="12">
      <t>カンケイ</t>
    </rPh>
    <phoneticPr fontId="3"/>
  </si>
  <si>
    <t>住　　所</t>
    <phoneticPr fontId="3"/>
  </si>
  <si>
    <t>団 体 名</t>
    <phoneticPr fontId="3"/>
  </si>
  <si>
    <t>代表者名</t>
    <phoneticPr fontId="3"/>
  </si>
  <si>
    <t>補 助 事 業 実 績 報 告 書</t>
    <phoneticPr fontId="3"/>
  </si>
  <si>
    <t>１　補助事業の施行場所　</t>
    <phoneticPr fontId="3"/>
  </si>
  <si>
    <t>２　補助事業の実施期間　</t>
    <phoneticPr fontId="3"/>
  </si>
  <si>
    <t>３　補助事業の実施方法　</t>
    <phoneticPr fontId="3"/>
  </si>
  <si>
    <t>４　補助金の交付決定額
　　及びその精算額</t>
    <phoneticPr fontId="3"/>
  </si>
  <si>
    <t>交付決定額</t>
    <phoneticPr fontId="3"/>
  </si>
  <si>
    <t>金</t>
    <phoneticPr fontId="3"/>
  </si>
  <si>
    <t>５　添付書類</t>
    <phoneticPr fontId="3"/>
  </si>
  <si>
    <t>（１）コンベンション開催事業報告書</t>
    <rPh sb="10" eb="12">
      <t>カイサイ</t>
    </rPh>
    <phoneticPr fontId="3"/>
  </si>
  <si>
    <t>（２）収支決算書</t>
    <phoneticPr fontId="3"/>
  </si>
  <si>
    <t>（３）コンベンション県外参加者名簿</t>
    <phoneticPr fontId="3"/>
  </si>
  <si>
    <t>（４）事業の成果を証する写真等</t>
    <phoneticPr fontId="3"/>
  </si>
  <si>
    <t>（５）補助対象経費の支出を証する領収証の写し等</t>
    <phoneticPr fontId="3"/>
  </si>
  <si>
    <t>様式第７号（第１０条関係）</t>
    <rPh sb="0" eb="2">
      <t>ヨウシキ</t>
    </rPh>
    <rPh sb="2" eb="3">
      <t>ダイ</t>
    </rPh>
    <rPh sb="4" eb="5">
      <t>ゴウ</t>
    </rPh>
    <rPh sb="6" eb="7">
      <t>ダイ</t>
    </rPh>
    <rPh sb="9" eb="12">
      <t>ジョウカンケイ</t>
    </rPh>
    <phoneticPr fontId="3"/>
  </si>
  <si>
    <t>コ ン ベ ン シ ョ ン 開 催 事 業 報 告 書</t>
    <rPh sb="22" eb="23">
      <t>ホウ</t>
    </rPh>
    <rPh sb="24" eb="25">
      <t>コク</t>
    </rPh>
    <phoneticPr fontId="3"/>
  </si>
  <si>
    <t>※大会要項及びプログラム等、会場の様子を写した写真（数枚）を添付してください。</t>
    <phoneticPr fontId="3"/>
  </si>
  <si>
    <t>様式第８号（第１０条関係）</t>
    <rPh sb="0" eb="3">
      <t>ヨウシキダイ</t>
    </rPh>
    <rPh sb="4" eb="5">
      <t>ゴウ</t>
    </rPh>
    <rPh sb="6" eb="7">
      <t>ダイ</t>
    </rPh>
    <rPh sb="9" eb="12">
      <t>ジョウカンケイ</t>
    </rPh>
    <phoneticPr fontId="3"/>
  </si>
  <si>
    <t>収　支　決　算　書</t>
    <rPh sb="0" eb="1">
      <t>オサム</t>
    </rPh>
    <rPh sb="2" eb="3">
      <t>ササ</t>
    </rPh>
    <rPh sb="4" eb="5">
      <t>ケツ</t>
    </rPh>
    <rPh sb="6" eb="7">
      <t>ザン</t>
    </rPh>
    <rPh sb="8" eb="9">
      <t>ショ</t>
    </rPh>
    <phoneticPr fontId="3"/>
  </si>
  <si>
    <t>※参加者送迎補助金を計上する場合、必ず領収書の写しを添付してください。</t>
    <rPh sb="6" eb="9">
      <t>ホジョキン</t>
    </rPh>
    <rPh sb="19" eb="21">
      <t>リョウシュウ</t>
    </rPh>
    <rPh sb="23" eb="24">
      <t>ウツ</t>
    </rPh>
    <phoneticPr fontId="3"/>
  </si>
  <si>
    <t>様式第９号（第１０条関係）</t>
    <rPh sb="0" eb="2">
      <t>ヨウシキ</t>
    </rPh>
    <rPh sb="2" eb="3">
      <t>ダイ</t>
    </rPh>
    <rPh sb="4" eb="5">
      <t>ゴウ</t>
    </rPh>
    <rPh sb="6" eb="7">
      <t>ダイ</t>
    </rPh>
    <rPh sb="9" eb="10">
      <t>ジョウ</t>
    </rPh>
    <rPh sb="10" eb="12">
      <t>カンケイ</t>
    </rPh>
    <phoneticPr fontId="3"/>
  </si>
  <si>
    <t>コ ン ベ ン シ ョ ン 県 外 参 加 者 名 簿</t>
    <phoneticPr fontId="3"/>
  </si>
  <si>
    <t>　　下記内容に相違ないことを証明します。</t>
    <phoneticPr fontId="3"/>
  </si>
  <si>
    <t>茨城県</t>
    <rPh sb="0" eb="3">
      <t>イバラキケン</t>
    </rPh>
    <phoneticPr fontId="3"/>
  </si>
  <si>
    <t>団 体 名</t>
    <rPh sb="0" eb="1">
      <t>ダン</t>
    </rPh>
    <rPh sb="2" eb="3">
      <t>カラダ</t>
    </rPh>
    <rPh sb="4" eb="5">
      <t>メイ</t>
    </rPh>
    <phoneticPr fontId="3"/>
  </si>
  <si>
    <t>栃木県</t>
    <rPh sb="0" eb="3">
      <t>トチギケン</t>
    </rPh>
    <phoneticPr fontId="3"/>
  </si>
  <si>
    <t>県外参加者宿泊者数</t>
    <phoneticPr fontId="3"/>
  </si>
  <si>
    <t>対象／泊数</t>
    <rPh sb="0" eb="2">
      <t>タイショウ</t>
    </rPh>
    <rPh sb="3" eb="4">
      <t>ハク</t>
    </rPh>
    <rPh sb="4" eb="5">
      <t>スウ</t>
    </rPh>
    <phoneticPr fontId="3"/>
  </si>
  <si>
    <t>１　泊</t>
    <phoneticPr fontId="3"/>
  </si>
  <si>
    <t>２　泊</t>
    <rPh sb="2" eb="3">
      <t>ハク</t>
    </rPh>
    <phoneticPr fontId="3"/>
  </si>
  <si>
    <t>３　泊</t>
    <rPh sb="2" eb="3">
      <t>ハク</t>
    </rPh>
    <phoneticPr fontId="3"/>
  </si>
  <si>
    <t>計</t>
    <rPh sb="0" eb="1">
      <t>ケイ</t>
    </rPh>
    <phoneticPr fontId="3"/>
  </si>
  <si>
    <t>県外者</t>
    <rPh sb="0" eb="2">
      <t>ケンガイ</t>
    </rPh>
    <rPh sb="2" eb="3">
      <t>シャ</t>
    </rPh>
    <phoneticPr fontId="3"/>
  </si>
  <si>
    <t>泊</t>
    <phoneticPr fontId="3"/>
  </si>
  <si>
    <t>うち外国人</t>
    <rPh sb="2" eb="4">
      <t>ガイコク</t>
    </rPh>
    <rPh sb="4" eb="5">
      <t>ジン</t>
    </rPh>
    <phoneticPr fontId="3"/>
  </si>
  <si>
    <t>合　計</t>
    <rPh sb="0" eb="1">
      <t>ゴウ</t>
    </rPh>
    <rPh sb="2" eb="3">
      <t>ケイ</t>
    </rPh>
    <phoneticPr fontId="3"/>
  </si>
  <si>
    <t>氏  名</t>
    <rPh sb="0" eb="1">
      <t>シ</t>
    </rPh>
    <rPh sb="3" eb="4">
      <t>メイ</t>
    </rPh>
    <phoneticPr fontId="3"/>
  </si>
  <si>
    <t>所  属</t>
    <phoneticPr fontId="3"/>
  </si>
  <si>
    <t>都道府県</t>
    <rPh sb="0" eb="4">
      <t>トドウフケン</t>
    </rPh>
    <phoneticPr fontId="3"/>
  </si>
  <si>
    <t>宿泊数</t>
    <rPh sb="0" eb="2">
      <t>シュクハク</t>
    </rPh>
    <rPh sb="2" eb="3">
      <t>スウ</t>
    </rPh>
    <phoneticPr fontId="3"/>
  </si>
  <si>
    <t>所  属</t>
    <rPh sb="0" eb="1">
      <t>トコロ</t>
    </rPh>
    <rPh sb="3" eb="4">
      <t>ゾク</t>
    </rPh>
    <phoneticPr fontId="3"/>
  </si>
  <si>
    <t>　※任意の書式を使用する場合は、所属欄に別紙のとおりと記入し提出してください。</t>
    <phoneticPr fontId="3"/>
  </si>
  <si>
    <t>№1</t>
    <phoneticPr fontId="3"/>
  </si>
  <si>
    <t>№2</t>
    <phoneticPr fontId="3"/>
  </si>
  <si>
    <t>様式第１１号（第１２条関係）</t>
    <rPh sb="0" eb="2">
      <t>ヨウシキ</t>
    </rPh>
    <rPh sb="2" eb="3">
      <t>ダイ</t>
    </rPh>
    <rPh sb="5" eb="6">
      <t>ゴウ</t>
    </rPh>
    <phoneticPr fontId="3"/>
  </si>
  <si>
    <t>補 助 金 交 付 請 求 書</t>
    <phoneticPr fontId="3"/>
  </si>
  <si>
    <t>一金</t>
    <rPh sb="0" eb="2">
      <t>イッキン</t>
    </rPh>
    <phoneticPr fontId="3"/>
  </si>
  <si>
    <t>　　　上記のとおり請求します。</t>
    <rPh sb="3" eb="5">
      <t>ジョウキ</t>
    </rPh>
    <rPh sb="9" eb="11">
      <t>セイキュウ</t>
    </rPh>
    <phoneticPr fontId="3"/>
  </si>
  <si>
    <t>住　所</t>
    <rPh sb="0" eb="1">
      <t>ジュウ</t>
    </rPh>
    <rPh sb="2" eb="3">
      <t>ショ</t>
    </rPh>
    <phoneticPr fontId="3"/>
  </si>
  <si>
    <t>氏　名</t>
    <rPh sb="0" eb="1">
      <t>シ</t>
    </rPh>
    <rPh sb="2" eb="3">
      <t>メイ</t>
    </rPh>
    <phoneticPr fontId="3"/>
  </si>
  <si>
    <t>振込口座</t>
    <rPh sb="0" eb="2">
      <t>フリコミ</t>
    </rPh>
    <rPh sb="2" eb="4">
      <t>コウザ</t>
    </rPh>
    <phoneticPr fontId="3"/>
  </si>
  <si>
    <t>口座番号</t>
    <phoneticPr fontId="3"/>
  </si>
  <si>
    <t>口座
名義</t>
    <rPh sb="0" eb="2">
      <t>コウザ</t>
    </rPh>
    <rPh sb="3" eb="5">
      <t>メイギ</t>
    </rPh>
    <phoneticPr fontId="3"/>
  </si>
  <si>
    <t>フリガナ</t>
    <phoneticPr fontId="3"/>
  </si>
  <si>
    <t>委任者住所</t>
    <rPh sb="0" eb="3">
      <t>イニンシャ</t>
    </rPh>
    <phoneticPr fontId="3"/>
  </si>
  <si>
    <t>委任者団体名</t>
    <rPh sb="0" eb="3">
      <t>イニンシャ</t>
    </rPh>
    <phoneticPr fontId="3"/>
  </si>
  <si>
    <t>委任者代表者名</t>
    <rPh sb="0" eb="3">
      <t>イニンシャ</t>
    </rPh>
    <phoneticPr fontId="3"/>
  </si>
  <si>
    <t>記</t>
    <phoneticPr fontId="3"/>
  </si>
  <si>
    <t>１　代理人住所</t>
    <rPh sb="2" eb="5">
      <t>ダイリニン</t>
    </rPh>
    <rPh sb="5" eb="7">
      <t>ジュウショ</t>
    </rPh>
    <phoneticPr fontId="3"/>
  </si>
  <si>
    <t>〒</t>
    <phoneticPr fontId="3"/>
  </si>
  <si>
    <t>２　代理人団体名　</t>
    <rPh sb="2" eb="5">
      <t>ダイリニン</t>
    </rPh>
    <rPh sb="5" eb="7">
      <t>ダンタイ</t>
    </rPh>
    <rPh sb="7" eb="8">
      <t>メイ</t>
    </rPh>
    <phoneticPr fontId="3"/>
  </si>
  <si>
    <t>３　代理人氏名　</t>
    <rPh sb="2" eb="5">
      <t>ダイリニン</t>
    </rPh>
    <rPh sb="5" eb="7">
      <t>シメイ</t>
    </rPh>
    <phoneticPr fontId="3"/>
  </si>
  <si>
    <t>４　代理人連絡先</t>
    <rPh sb="2" eb="5">
      <t>ダイリニン</t>
    </rPh>
    <rPh sb="5" eb="8">
      <t>レンラクサキ</t>
    </rPh>
    <phoneticPr fontId="3"/>
  </si>
  <si>
    <t>一般社団法人鳥取市観光コンベンション協会
コンベンション開催補助金受領委任状</t>
    <rPh sb="0" eb="2">
      <t>イッパン</t>
    </rPh>
    <rPh sb="2" eb="6">
      <t>シャダンホウジン</t>
    </rPh>
    <rPh sb="6" eb="9">
      <t>トットリシ</t>
    </rPh>
    <rPh sb="9" eb="11">
      <t>カンコウ</t>
    </rPh>
    <rPh sb="18" eb="20">
      <t>キョウカイ</t>
    </rPh>
    <rPh sb="28" eb="30">
      <t>カイサイ</t>
    </rPh>
    <rPh sb="30" eb="33">
      <t>ホジョキン</t>
    </rPh>
    <rPh sb="33" eb="35">
      <t>ジュリョウ</t>
    </rPh>
    <rPh sb="35" eb="38">
      <t>イニンジョウ</t>
    </rPh>
    <phoneticPr fontId="3"/>
  </si>
  <si>
    <t>一般社団法人鳥取市観光コンベンション協会から私に支払われる代金の口座振込について、
下記の口座に振込してください。</t>
    <phoneticPr fontId="3"/>
  </si>
  <si>
    <t>　※補助金請求者と補助金の振込先口座名義人が異なる場合、コンベンション開催支援事業
　補助金受領委任状が必要となります。</t>
    <rPh sb="35" eb="37">
      <t>カイサイ</t>
    </rPh>
    <rPh sb="37" eb="39">
      <t>シエン</t>
    </rPh>
    <rPh sb="39" eb="41">
      <t>ジギョウ</t>
    </rPh>
    <rPh sb="43" eb="45">
      <t>ホジョ</t>
    </rPh>
    <phoneticPr fontId="3"/>
  </si>
  <si>
    <t>　　　</t>
    <phoneticPr fontId="3"/>
  </si>
  <si>
    <t>　　一般社団法人鳥取市観光コンベンション協会長　様</t>
    <rPh sb="2" eb="4">
      <t>イッパン</t>
    </rPh>
    <rPh sb="4" eb="6">
      <t>シャダン</t>
    </rPh>
    <rPh sb="6" eb="8">
      <t>ホウジン</t>
    </rPh>
    <rPh sb="22" eb="23">
      <t>ナガ</t>
    </rPh>
    <rPh sb="24" eb="25">
      <t>サマ</t>
    </rPh>
    <phoneticPr fontId="3"/>
  </si>
  <si>
    <t>　　一般社団法人鳥取市観光コンベンション協会長　様</t>
    <rPh sb="22" eb="23">
      <t>ナガ</t>
    </rPh>
    <rPh sb="24" eb="25">
      <t>サマ</t>
    </rPh>
    <phoneticPr fontId="3"/>
  </si>
  <si>
    <t>　　一般社団法人鳥取市観光コンベンション協会長　様</t>
    <rPh sb="21" eb="22">
      <t>カイ</t>
    </rPh>
    <rPh sb="22" eb="23">
      <t>ナガ</t>
    </rPh>
    <rPh sb="24" eb="25">
      <t>サマ</t>
    </rPh>
    <phoneticPr fontId="3"/>
  </si>
  <si>
    <t xml:space="preserve">         一般社団法人鳥取市観光コンベンション協会長　様</t>
    <rPh sb="9" eb="11">
      <t>イッパン</t>
    </rPh>
    <rPh sb="11" eb="15">
      <t>シャダンホウジン</t>
    </rPh>
    <rPh sb="15" eb="18">
      <t>トットリシ</t>
    </rPh>
    <rPh sb="18" eb="20">
      <t>カンコウ</t>
    </rPh>
    <rPh sb="27" eb="29">
      <t>キョウカイ</t>
    </rPh>
    <rPh sb="29" eb="30">
      <t>チョウ</t>
    </rPh>
    <rPh sb="31" eb="32">
      <t>サマ</t>
    </rPh>
    <phoneticPr fontId="3"/>
  </si>
  <si>
    <t>決　算　額</t>
    <rPh sb="0" eb="1">
      <t>ケッ</t>
    </rPh>
    <rPh sb="2" eb="3">
      <t>サン</t>
    </rPh>
    <rPh sb="4" eb="5">
      <t>ガク</t>
    </rPh>
    <phoneticPr fontId="3"/>
  </si>
  <si>
    <t>決　算　額</t>
    <rPh sb="0" eb="1">
      <t>ケッ</t>
    </rPh>
    <rPh sb="2" eb="3">
      <t>ザン</t>
    </rPh>
    <rPh sb="4" eb="5">
      <t>ガク</t>
    </rPh>
    <phoneticPr fontId="3"/>
  </si>
  <si>
    <t>令和</t>
    <rPh sb="0" eb="2">
      <t>レイワ</t>
    </rPh>
    <phoneticPr fontId="3"/>
  </si>
  <si>
    <t>　　　　令和　　年　　月　　日</t>
    <phoneticPr fontId="3"/>
  </si>
  <si>
    <t>１通（署名又は記名押印）</t>
    <rPh sb="1" eb="2">
      <t>ツウ</t>
    </rPh>
    <rPh sb="3" eb="5">
      <t>ショメイ</t>
    </rPh>
    <rPh sb="5" eb="6">
      <t>マタ</t>
    </rPh>
    <rPh sb="7" eb="9">
      <t>キメイ</t>
    </rPh>
    <rPh sb="9" eb="11">
      <t>オウイン</t>
    </rPh>
    <phoneticPr fontId="3"/>
  </si>
  <si>
    <t>１通（記名）</t>
    <rPh sb="1" eb="2">
      <t>ツウ</t>
    </rPh>
    <rPh sb="3" eb="5">
      <t>キメイ</t>
    </rPh>
    <phoneticPr fontId="3"/>
  </si>
  <si>
    <t>１通（署名又は記名押印）</t>
    <rPh sb="1" eb="2">
      <t>ツウ</t>
    </rPh>
    <phoneticPr fontId="3"/>
  </si>
  <si>
    <t>１部</t>
    <rPh sb="1" eb="2">
      <t>ブ</t>
    </rPh>
    <phoneticPr fontId="3"/>
  </si>
  <si>
    <t>通帳コピーなど</t>
    <rPh sb="0" eb="2">
      <t>ツウチョウ</t>
    </rPh>
    <phoneticPr fontId="3"/>
  </si>
  <si>
    <t>振込先の口座番号を確認できる書類等の写し</t>
    <rPh sb="0" eb="3">
      <t>フリコミサキ</t>
    </rPh>
    <rPh sb="4" eb="6">
      <t>コウザ</t>
    </rPh>
    <rPh sb="6" eb="8">
      <t>バンゴウ</t>
    </rPh>
    <rPh sb="9" eb="11">
      <t>カクニン</t>
    </rPh>
    <rPh sb="14" eb="17">
      <t>ショルイトウ</t>
    </rPh>
    <rPh sb="18" eb="19">
      <t>ウツ</t>
    </rPh>
    <phoneticPr fontId="3"/>
  </si>
  <si>
    <t>令和</t>
    <rPh sb="0" eb="2">
      <t>レイワ</t>
    </rPh>
    <phoneticPr fontId="3"/>
  </si>
  <si>
    <t>年度の補助金</t>
    <rPh sb="0" eb="2">
      <t>ネンド</t>
    </rPh>
    <rPh sb="3" eb="6">
      <t>ホジョキン</t>
    </rPh>
    <phoneticPr fontId="3"/>
  </si>
  <si>
    <t>①申請日を入力して下さい。</t>
    <rPh sb="1" eb="3">
      <t>シンセイ</t>
    </rPh>
    <rPh sb="3" eb="4">
      <t>ビ</t>
    </rPh>
    <rPh sb="5" eb="7">
      <t>ニュウリョク</t>
    </rPh>
    <rPh sb="9" eb="10">
      <t>クダ</t>
    </rPh>
    <phoneticPr fontId="3"/>
  </si>
  <si>
    <t>②補助金金額を入力して下さい。</t>
    <rPh sb="1" eb="4">
      <t>ホジョキン</t>
    </rPh>
    <rPh sb="4" eb="6">
      <t>キンガク</t>
    </rPh>
    <rPh sb="7" eb="9">
      <t>ニュウリョク</t>
    </rPh>
    <rPh sb="11" eb="12">
      <t>クダ</t>
    </rPh>
    <phoneticPr fontId="3"/>
  </si>
  <si>
    <t>①申請日及び申請年度を入力して下さい。</t>
    <rPh sb="1" eb="3">
      <t>シンセイ</t>
    </rPh>
    <rPh sb="3" eb="4">
      <t>ビ</t>
    </rPh>
    <rPh sb="4" eb="5">
      <t>オヨ</t>
    </rPh>
    <rPh sb="6" eb="8">
      <t>シンセイ</t>
    </rPh>
    <rPh sb="8" eb="10">
      <t>ネンド</t>
    </rPh>
    <rPh sb="11" eb="13">
      <t>ニュウリョク</t>
    </rPh>
    <rPh sb="15" eb="16">
      <t>クダ</t>
    </rPh>
    <phoneticPr fontId="3"/>
  </si>
  <si>
    <t>③申請者の情報を入力して下さい。（改行はAlt+Enter）</t>
    <rPh sb="1" eb="4">
      <t>シンセイシャ</t>
    </rPh>
    <rPh sb="5" eb="7">
      <t>ジョウホウ</t>
    </rPh>
    <rPh sb="8" eb="10">
      <t>ニュウリョク</t>
    </rPh>
    <rPh sb="12" eb="13">
      <t>クダ</t>
    </rPh>
    <rPh sb="17" eb="19">
      <t>カイギョウ</t>
    </rPh>
    <phoneticPr fontId="3"/>
  </si>
  <si>
    <t>④コンベンションの情報を入力して下さい。</t>
    <rPh sb="9" eb="11">
      <t>ジョウホウ</t>
    </rPh>
    <rPh sb="12" eb="14">
      <t>ニュウリョク</t>
    </rPh>
    <rPh sb="16" eb="17">
      <t>クダ</t>
    </rPh>
    <phoneticPr fontId="3"/>
  </si>
  <si>
    <t>⑤開催事務局またはご連絡先（書類の送付先）の情報を入力して下さい。</t>
    <rPh sb="1" eb="3">
      <t>カイサイ</t>
    </rPh>
    <rPh sb="3" eb="6">
      <t>ジムキョク</t>
    </rPh>
    <rPh sb="10" eb="12">
      <t>レンラク</t>
    </rPh>
    <rPh sb="12" eb="13">
      <t>サキ</t>
    </rPh>
    <rPh sb="14" eb="16">
      <t>ショルイ</t>
    </rPh>
    <rPh sb="17" eb="19">
      <t>ソウフ</t>
    </rPh>
    <rPh sb="19" eb="20">
      <t>サキ</t>
    </rPh>
    <rPh sb="22" eb="24">
      <t>ジョウホウ</t>
    </rPh>
    <rPh sb="25" eb="27">
      <t>ニュウリョク</t>
    </rPh>
    <rPh sb="29" eb="30">
      <t>クダ</t>
    </rPh>
    <phoneticPr fontId="3"/>
  </si>
  <si>
    <t>⑦収支予算書を作成して下さい。</t>
    <rPh sb="1" eb="3">
      <t>シュウシ</t>
    </rPh>
    <rPh sb="3" eb="5">
      <t>ヨサン</t>
    </rPh>
    <rPh sb="5" eb="6">
      <t>ショ</t>
    </rPh>
    <rPh sb="7" eb="9">
      <t>サクセイ</t>
    </rPh>
    <rPh sb="11" eb="12">
      <t>クダ</t>
    </rPh>
    <phoneticPr fontId="3"/>
  </si>
  <si>
    <t>②補助金交付決定通知書に記載されている日付及び号数を入力して下さい。</t>
    <rPh sb="1" eb="4">
      <t>ホジョキン</t>
    </rPh>
    <rPh sb="4" eb="6">
      <t>コウフ</t>
    </rPh>
    <rPh sb="6" eb="8">
      <t>ケッテイ</t>
    </rPh>
    <rPh sb="8" eb="10">
      <t>ツウチ</t>
    </rPh>
    <rPh sb="10" eb="11">
      <t>ショ</t>
    </rPh>
    <rPh sb="12" eb="14">
      <t>キサイ</t>
    </rPh>
    <rPh sb="19" eb="21">
      <t>ヒヅケ</t>
    </rPh>
    <rPh sb="21" eb="22">
      <t>オヨ</t>
    </rPh>
    <rPh sb="23" eb="25">
      <t>ゴウスウ</t>
    </rPh>
    <rPh sb="26" eb="28">
      <t>ニュウリョク</t>
    </rPh>
    <rPh sb="30" eb="31">
      <t>クダ</t>
    </rPh>
    <phoneticPr fontId="3"/>
  </si>
  <si>
    <t>④実際の参加者数・県外参加者数及び述べ宿泊者数を入力して下さい。</t>
    <rPh sb="1" eb="3">
      <t>ジッサイ</t>
    </rPh>
    <rPh sb="4" eb="7">
      <t>サンカシャ</t>
    </rPh>
    <rPh sb="7" eb="8">
      <t>スウ</t>
    </rPh>
    <rPh sb="9" eb="11">
      <t>ケンガイ</t>
    </rPh>
    <rPh sb="11" eb="13">
      <t>サンカ</t>
    </rPh>
    <rPh sb="13" eb="14">
      <t>シャ</t>
    </rPh>
    <rPh sb="14" eb="15">
      <t>スウ</t>
    </rPh>
    <rPh sb="15" eb="16">
      <t>オヨ</t>
    </rPh>
    <rPh sb="17" eb="18">
      <t>ノ</t>
    </rPh>
    <rPh sb="19" eb="21">
      <t>シュクハク</t>
    </rPh>
    <rPh sb="21" eb="22">
      <t>シャ</t>
    </rPh>
    <rPh sb="22" eb="23">
      <t>スウ</t>
    </rPh>
    <rPh sb="24" eb="26">
      <t>ニュウリョク</t>
    </rPh>
    <rPh sb="28" eb="29">
      <t>クダ</t>
    </rPh>
    <phoneticPr fontId="3"/>
  </si>
  <si>
    <t>⑤個人の口座に振り込みする場合、代理人の情報を入力して下さい。</t>
    <rPh sb="1" eb="3">
      <t>コジン</t>
    </rPh>
    <rPh sb="4" eb="6">
      <t>コウザ</t>
    </rPh>
    <rPh sb="7" eb="8">
      <t>フ</t>
    </rPh>
    <rPh sb="9" eb="10">
      <t>コ</t>
    </rPh>
    <rPh sb="13" eb="15">
      <t>バアイ</t>
    </rPh>
    <rPh sb="16" eb="19">
      <t>ダイリニン</t>
    </rPh>
    <rPh sb="20" eb="22">
      <t>ジョウホウ</t>
    </rPh>
    <rPh sb="23" eb="25">
      <t>ニュウリョク</t>
    </rPh>
    <rPh sb="27" eb="28">
      <t>クダ</t>
    </rPh>
    <phoneticPr fontId="3"/>
  </si>
  <si>
    <t>⑥収支決算書を作成して下さい。</t>
    <rPh sb="1" eb="3">
      <t>シュウシ</t>
    </rPh>
    <rPh sb="3" eb="5">
      <t>ケッサン</t>
    </rPh>
    <rPh sb="5" eb="6">
      <t>ショ</t>
    </rPh>
    <rPh sb="7" eb="9">
      <t>サクセイ</t>
    </rPh>
    <rPh sb="11" eb="12">
      <t>クダ</t>
    </rPh>
    <phoneticPr fontId="3"/>
  </si>
  <si>
    <t>⑦参加者名簿シートの名簿の作成をして下さい。</t>
    <rPh sb="1" eb="4">
      <t>サンカシャ</t>
    </rPh>
    <rPh sb="4" eb="6">
      <t>メイボ</t>
    </rPh>
    <rPh sb="10" eb="12">
      <t>メイボ</t>
    </rPh>
    <rPh sb="13" eb="15">
      <t>サクセイ</t>
    </rPh>
    <rPh sb="18" eb="19">
      <t>クダ</t>
    </rPh>
    <phoneticPr fontId="3"/>
  </si>
  <si>
    <t>③補助金交付金額の合計を入力して下さい。</t>
    <phoneticPr fontId="3"/>
  </si>
  <si>
    <t>　　　　　　(署名または記名押印)</t>
    <rPh sb="7" eb="9">
      <t>ショメイ</t>
    </rPh>
    <rPh sb="12" eb="14">
      <t>キメイ</t>
    </rPh>
    <rPh sb="14" eb="16">
      <t>オウイン</t>
    </rPh>
    <phoneticPr fontId="3"/>
  </si>
  <si>
    <t>　　　　　　　　　　(署名または記名押印)</t>
    <phoneticPr fontId="3"/>
  </si>
  <si>
    <r>
      <t>⑥補助金の振込先の情報を入力して下さい。</t>
    </r>
    <r>
      <rPr>
        <sz val="9"/>
        <rFont val="ＭＳ Ｐゴシック"/>
        <family val="3"/>
        <charset val="128"/>
      </rPr>
      <t>　※申請人と住所、団体名または氏名が異なる場合は、必ず委任状が必要となります。</t>
    </r>
    <rPh sb="1" eb="4">
      <t>ホジョキン</t>
    </rPh>
    <rPh sb="5" eb="7">
      <t>フリコミ</t>
    </rPh>
    <rPh sb="7" eb="8">
      <t>サキ</t>
    </rPh>
    <rPh sb="9" eb="11">
      <t>ジョウホウ</t>
    </rPh>
    <rPh sb="12" eb="14">
      <t>ニュウリョク</t>
    </rPh>
    <rPh sb="16" eb="17">
      <t>クダ</t>
    </rPh>
    <rPh sb="22" eb="24">
      <t>シンセイ</t>
    </rPh>
    <rPh sb="24" eb="25">
      <t>ニン</t>
    </rPh>
    <rPh sb="26" eb="28">
      <t>ジュウショ</t>
    </rPh>
    <rPh sb="29" eb="31">
      <t>ダンタイ</t>
    </rPh>
    <rPh sb="31" eb="32">
      <t>メイ</t>
    </rPh>
    <rPh sb="35" eb="37">
      <t>シメイ</t>
    </rPh>
    <rPh sb="38" eb="39">
      <t>コト</t>
    </rPh>
    <rPh sb="41" eb="43">
      <t>バアイ</t>
    </rPh>
    <rPh sb="45" eb="46">
      <t>カナラ</t>
    </rPh>
    <rPh sb="47" eb="50">
      <t>イニンジョウ</t>
    </rPh>
    <rPh sb="51" eb="53">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</si>
</sst>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aaa\);@"/>
    <numFmt numFmtId="177" formatCode="#,##0_ "/>
    <numFmt numFmtId="178" formatCode="[$-411]e"/>
    <numFmt numFmtId="179" formatCode="m"/>
    <numFmt numFmtId="180" formatCode="aaa"/>
  </numFmts>
  <fonts count="23">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ゴシック"/>
      <family val="3"/>
      <charset val="128"/>
    </font>
    <font>
      <u/>
      <sz val="10"/>
      <color indexed="12"/>
      <name val="ＭＳ Ｐゴシック"/>
      <family val="3"/>
      <charset val="128"/>
    </font>
    <font>
      <vertAlign val="superscript"/>
      <sz val="10"/>
      <name val="ＭＳ Ｐゴシック"/>
      <family val="3"/>
      <charset val="128"/>
    </font>
    <font>
      <b/>
      <sz val="10"/>
      <color indexed="10"/>
      <name val="ＭＳ Ｐゴシック"/>
      <family val="3"/>
      <charset val="128"/>
    </font>
    <font>
      <b/>
      <sz val="11"/>
      <color indexed="12"/>
      <name val="ＭＳ Ｐゴシック"/>
      <family val="3"/>
      <charset val="128"/>
    </font>
    <font>
      <b/>
      <sz val="10"/>
      <name val="ＭＳ Ｐゴシック"/>
      <family val="3"/>
      <charset val="128"/>
    </font>
    <font>
      <b/>
      <sz val="11"/>
      <name val="ＭＳ Ｐゴシック"/>
      <family val="3"/>
      <charset val="128"/>
    </font>
    <font>
      <b/>
      <sz val="11"/>
      <color indexed="16"/>
      <name val="ＭＳ Ｐゴシック"/>
      <family val="3"/>
      <charset val="128"/>
    </font>
    <font>
      <sz val="11"/>
      <name val="ＭＳ 明朝"/>
      <family val="1"/>
      <charset val="128"/>
    </font>
    <font>
      <sz val="14"/>
      <name val="ＭＳ 明朝"/>
      <family val="1"/>
      <charset val="128"/>
    </font>
    <font>
      <sz val="14"/>
      <name val="ＭＳ Ｐゴシック"/>
      <family val="3"/>
      <charset val="128"/>
    </font>
    <font>
      <sz val="11"/>
      <name val="Arial Unicode MS"/>
      <family val="3"/>
      <charset val="128"/>
    </font>
    <font>
      <sz val="10"/>
      <name val="ＭＳ 明朝"/>
      <family val="1"/>
      <charset val="128"/>
    </font>
    <font>
      <sz val="10"/>
      <name val="ＭＳ Ｐ明朝"/>
      <family val="1"/>
      <charset val="128"/>
    </font>
    <font>
      <sz val="12"/>
      <name val="ＭＳ 明朝"/>
      <family val="1"/>
      <charset val="128"/>
    </font>
    <font>
      <sz val="16"/>
      <name val="ＭＳ 明朝"/>
      <family val="1"/>
      <charset val="128"/>
    </font>
    <font>
      <sz val="11"/>
      <color indexed="9"/>
      <name val="ＭＳ 明朝"/>
      <family val="1"/>
      <charset val="128"/>
    </font>
    <font>
      <sz val="13"/>
      <name val="ＭＳ 明朝"/>
      <family val="1"/>
      <charset val="128"/>
    </font>
    <font>
      <sz val="9"/>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5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ouble">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386">
    <xf numFmtId="0" fontId="0" fillId="0" borderId="0" xfId="0">
      <alignment vertical="center"/>
    </xf>
    <xf numFmtId="0" fontId="4" fillId="0" borderId="0" xfId="0" applyFont="1">
      <alignment vertical="center"/>
    </xf>
    <xf numFmtId="0" fontId="4" fillId="0" borderId="1" xfId="0" applyFont="1" applyBorder="1">
      <alignment vertical="center"/>
    </xf>
    <xf numFmtId="38" fontId="4" fillId="0" borderId="1" xfId="2" applyFont="1" applyBorder="1" applyProtection="1">
      <alignment vertical="center"/>
      <protection locked="0"/>
    </xf>
    <xf numFmtId="0" fontId="7" fillId="0" borderId="0" xfId="0" applyFont="1">
      <alignment vertical="center"/>
    </xf>
    <xf numFmtId="0" fontId="4" fillId="0" borderId="2" xfId="0" applyFont="1" applyBorder="1" applyProtection="1">
      <alignment vertical="center"/>
      <protection locked="0"/>
    </xf>
    <xf numFmtId="0" fontId="4" fillId="0" borderId="3" xfId="0" applyFont="1" applyBorder="1" applyAlignment="1">
      <alignment horizontal="center" vertical="center"/>
    </xf>
    <xf numFmtId="0" fontId="4" fillId="0" borderId="4" xfId="0" applyFont="1" applyBorder="1" applyProtection="1">
      <alignment vertical="center"/>
      <protection locked="0"/>
    </xf>
    <xf numFmtId="0" fontId="4" fillId="0" borderId="1" xfId="0" applyFont="1" applyBorder="1" applyProtection="1">
      <alignment vertical="center"/>
      <protection locked="0"/>
    </xf>
    <xf numFmtId="38" fontId="4" fillId="0" borderId="0" xfId="2" applyFont="1" applyBorder="1">
      <alignment vertical="center"/>
    </xf>
    <xf numFmtId="38" fontId="4" fillId="0" borderId="0" xfId="2" applyFont="1" applyBorder="1" applyAlignment="1">
      <alignment horizontal="center" vertical="center"/>
    </xf>
    <xf numFmtId="0" fontId="4" fillId="0" borderId="1" xfId="0" applyFont="1" applyBorder="1" applyAlignment="1" applyProtection="1">
      <alignment horizontal="center" vertical="center"/>
      <protection locked="0"/>
    </xf>
    <xf numFmtId="38" fontId="4" fillId="0" borderId="1" xfId="2" applyFont="1" applyBorder="1" applyAlignment="1" applyProtection="1">
      <alignment horizontal="center" vertical="center"/>
      <protection locked="0"/>
    </xf>
    <xf numFmtId="0" fontId="9" fillId="2" borderId="0" xfId="0" applyFont="1" applyFill="1">
      <alignment vertical="center"/>
    </xf>
    <xf numFmtId="0" fontId="4" fillId="2" borderId="0" xfId="0" applyFont="1" applyFill="1">
      <alignment vertical="center"/>
    </xf>
    <xf numFmtId="0" fontId="10" fillId="3" borderId="0" xfId="0" applyFont="1" applyFill="1">
      <alignment vertical="center"/>
    </xf>
    <xf numFmtId="0" fontId="11" fillId="3" borderId="0" xfId="0" applyFont="1" applyFill="1">
      <alignment vertical="center"/>
    </xf>
    <xf numFmtId="0" fontId="10" fillId="0" borderId="0" xfId="0" applyFont="1">
      <alignment vertical="center"/>
    </xf>
    <xf numFmtId="0" fontId="4" fillId="0" borderId="1" xfId="2" applyNumberFormat="1" applyFont="1" applyBorder="1" applyProtection="1">
      <alignment vertical="center"/>
      <protection locked="0"/>
    </xf>
    <xf numFmtId="0" fontId="4" fillId="0" borderId="1" xfId="0" applyFont="1" applyBorder="1" applyAlignment="1">
      <alignment horizontal="center" vertical="center"/>
    </xf>
    <xf numFmtId="0" fontId="12" fillId="0" borderId="0" xfId="0" applyFont="1">
      <alignment vertical="center"/>
    </xf>
    <xf numFmtId="0" fontId="12" fillId="0" borderId="0" xfId="0" applyFont="1" applyAlignment="1" applyProtection="1">
      <alignment horizontal="right" vertical="center"/>
      <protection hidden="1"/>
    </xf>
    <xf numFmtId="0" fontId="12" fillId="0" borderId="0" xfId="0" applyFont="1" applyAlignment="1">
      <alignment horizontal="left" vertical="center"/>
    </xf>
    <xf numFmtId="0" fontId="12" fillId="0" borderId="0" xfId="0" applyFont="1" applyAlignment="1">
      <alignment horizontal="right" vertical="center"/>
    </xf>
    <xf numFmtId="0" fontId="0" fillId="0" borderId="0" xfId="0" applyAlignment="1" applyProtection="1">
      <alignment vertical="center" wrapText="1"/>
      <protection hidden="1"/>
    </xf>
    <xf numFmtId="0" fontId="12" fillId="0" borderId="0" xfId="0" applyFont="1" applyAlignment="1">
      <alignment horizontal="justify" vertical="center"/>
    </xf>
    <xf numFmtId="38" fontId="13" fillId="0" borderId="0" xfId="2" applyFont="1" applyAlignment="1" applyProtection="1">
      <alignment horizontal="right" vertical="center"/>
      <protection hidden="1"/>
    </xf>
    <xf numFmtId="0" fontId="12" fillId="0" borderId="0" xfId="0" applyFont="1" applyAlignment="1" applyProtection="1">
      <alignment vertical="top"/>
      <protection hidden="1"/>
    </xf>
    <xf numFmtId="0" fontId="0" fillId="0" borderId="0" xfId="0" applyProtection="1">
      <alignment vertical="center"/>
      <protection hidden="1"/>
    </xf>
    <xf numFmtId="0" fontId="12" fillId="0" borderId="0" xfId="0" applyFont="1" applyProtection="1">
      <alignment vertical="center"/>
      <protection hidden="1"/>
    </xf>
    <xf numFmtId="0" fontId="12" fillId="0" borderId="5" xfId="0" applyFont="1" applyBorder="1" applyProtection="1">
      <alignment vertical="center"/>
      <protection hidden="1"/>
    </xf>
    <xf numFmtId="0" fontId="12" fillId="0" borderId="6" xfId="0" applyFont="1" applyBorder="1" applyAlignment="1" applyProtection="1">
      <alignment horizontal="center" vertical="center"/>
      <protection hidden="1"/>
    </xf>
    <xf numFmtId="178" fontId="12" fillId="0" borderId="0" xfId="0" applyNumberFormat="1" applyFont="1" applyAlignment="1" applyProtection="1">
      <alignment horizontal="center" vertical="center"/>
      <protection hidden="1"/>
    </xf>
    <xf numFmtId="0" fontId="12" fillId="0" borderId="0" xfId="0" applyFont="1" applyAlignment="1" applyProtection="1">
      <alignment horizontal="center" vertical="center"/>
      <protection hidden="1"/>
    </xf>
    <xf numFmtId="179" fontId="12" fillId="0" borderId="0" xfId="0" applyNumberFormat="1" applyFont="1" applyAlignment="1" applyProtection="1">
      <alignment horizontal="center" vertical="center"/>
      <protection hidden="1"/>
    </xf>
    <xf numFmtId="180" fontId="12" fillId="0" borderId="0" xfId="0" applyNumberFormat="1" applyFont="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6" xfId="0" applyFont="1" applyBorder="1">
      <alignment vertical="center"/>
    </xf>
    <xf numFmtId="0" fontId="12" fillId="0" borderId="5" xfId="0" applyFont="1" applyBorder="1">
      <alignment vertical="center"/>
    </xf>
    <xf numFmtId="0" fontId="12" fillId="0" borderId="6" xfId="0" applyFont="1" applyBorder="1" applyProtection="1">
      <alignment vertical="center"/>
      <protection hidden="1"/>
    </xf>
    <xf numFmtId="0" fontId="12" fillId="0" borderId="7" xfId="0" applyFont="1" applyBorder="1" applyAlignment="1">
      <alignment horizontal="center" vertical="center" wrapText="1"/>
    </xf>
    <xf numFmtId="0" fontId="0" fillId="0" borderId="0" xfId="0" applyAlignment="1" applyProtection="1">
      <alignment vertical="top"/>
      <protection hidden="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pplyProtection="1">
      <alignment vertical="center" wrapText="1"/>
      <protection hidden="1"/>
    </xf>
    <xf numFmtId="0" fontId="12" fillId="0" borderId="11" xfId="0" applyFont="1" applyBorder="1" applyAlignment="1" applyProtection="1">
      <alignment horizontal="center" vertical="center" wrapText="1"/>
      <protection hidden="1"/>
    </xf>
    <xf numFmtId="38" fontId="13" fillId="0" borderId="1" xfId="2" applyFont="1" applyBorder="1" applyAlignment="1" applyProtection="1">
      <alignment horizontal="right" vertical="center"/>
      <protection hidden="1"/>
    </xf>
    <xf numFmtId="0" fontId="12" fillId="0" borderId="12" xfId="0" applyFont="1" applyBorder="1" applyAlignment="1" applyProtection="1">
      <alignment vertical="center" wrapText="1"/>
      <protection hidden="1"/>
    </xf>
    <xf numFmtId="0" fontId="12" fillId="0" borderId="11" xfId="0" applyFont="1" applyBorder="1" applyAlignment="1" applyProtection="1">
      <alignment horizontal="center" vertical="center" wrapText="1"/>
      <protection locked="0"/>
    </xf>
    <xf numFmtId="38" fontId="13" fillId="0" borderId="1" xfId="2" applyFont="1" applyBorder="1" applyAlignment="1" applyProtection="1">
      <alignment horizontal="right" vertical="center"/>
      <protection locked="0"/>
    </xf>
    <xf numFmtId="0" fontId="12" fillId="0" borderId="12" xfId="0" applyFont="1" applyBorder="1" applyAlignment="1" applyProtection="1">
      <alignment vertical="center" wrapText="1"/>
      <protection locked="0"/>
    </xf>
    <xf numFmtId="0" fontId="12" fillId="0" borderId="13" xfId="0" applyFont="1" applyBorder="1" applyAlignment="1" applyProtection="1">
      <alignment horizontal="center" vertical="center" wrapText="1"/>
      <protection locked="0"/>
    </xf>
    <xf numFmtId="38" fontId="13" fillId="0" borderId="2" xfId="2" applyFont="1" applyBorder="1" applyAlignment="1" applyProtection="1">
      <alignment horizontal="right" vertical="center"/>
      <protection locked="0"/>
    </xf>
    <xf numFmtId="0" fontId="12" fillId="0" borderId="14" xfId="0" applyFont="1" applyBorder="1" applyAlignment="1" applyProtection="1">
      <alignment vertical="center" wrapText="1"/>
      <protection locked="0"/>
    </xf>
    <xf numFmtId="38" fontId="13" fillId="0" borderId="9" xfId="2" applyFont="1" applyBorder="1" applyAlignment="1" applyProtection="1">
      <alignment horizontal="right" vertical="center"/>
      <protection hidden="1"/>
    </xf>
    <xf numFmtId="0" fontId="12" fillId="0" borderId="10" xfId="0" applyFont="1" applyBorder="1">
      <alignment vertical="center"/>
    </xf>
    <xf numFmtId="0" fontId="12" fillId="0" borderId="15" xfId="0" applyFont="1" applyBorder="1" applyAlignment="1" applyProtection="1">
      <alignment horizontal="center" vertical="center" wrapText="1"/>
      <protection locked="0"/>
    </xf>
    <xf numFmtId="38" fontId="13" fillId="0" borderId="16" xfId="2" applyFont="1" applyBorder="1" applyAlignment="1" applyProtection="1">
      <alignment horizontal="right" vertical="center"/>
      <protection locked="0"/>
    </xf>
    <xf numFmtId="0" fontId="12" fillId="0" borderId="5" xfId="0" applyFont="1" applyBorder="1" applyAlignment="1" applyProtection="1">
      <alignment vertical="center" wrapText="1"/>
      <protection locked="0"/>
    </xf>
    <xf numFmtId="0" fontId="12" fillId="0" borderId="0" xfId="0" applyFont="1" applyAlignment="1" applyProtection="1">
      <alignment vertical="center" wrapText="1" shrinkToFit="1"/>
      <protection hidden="1"/>
    </xf>
    <xf numFmtId="0" fontId="16" fillId="0" borderId="0" xfId="0" applyFont="1">
      <alignment vertical="center"/>
    </xf>
    <xf numFmtId="0" fontId="17" fillId="0" borderId="17" xfId="0" applyFont="1" applyBorder="1" applyProtection="1">
      <alignment vertical="center"/>
      <protection locked="0"/>
    </xf>
    <xf numFmtId="38" fontId="17" fillId="0" borderId="18" xfId="2" applyFont="1" applyBorder="1" applyProtection="1">
      <alignment vertical="center"/>
      <protection locked="0"/>
    </xf>
    <xf numFmtId="0" fontId="17" fillId="0" borderId="19" xfId="0" applyFont="1" applyBorder="1" applyAlignment="1" applyProtection="1">
      <alignment horizontal="right" vertical="center"/>
      <protection locked="0"/>
    </xf>
    <xf numFmtId="0" fontId="17" fillId="0" borderId="18" xfId="0" applyFont="1" applyBorder="1" applyProtection="1">
      <alignment vertical="center"/>
      <protection locked="0"/>
    </xf>
    <xf numFmtId="38" fontId="17" fillId="0" borderId="18" xfId="0" applyNumberFormat="1" applyFont="1" applyBorder="1" applyProtection="1">
      <alignment vertical="center"/>
      <protection locked="0"/>
    </xf>
    <xf numFmtId="0" fontId="17" fillId="0" borderId="20" xfId="0" applyFont="1" applyBorder="1" applyAlignment="1" applyProtection="1">
      <alignment horizontal="right" vertical="center"/>
      <protection locked="0"/>
    </xf>
    <xf numFmtId="0" fontId="17" fillId="0" borderId="21" xfId="0" applyFont="1" applyBorder="1" applyProtection="1">
      <alignment vertical="center"/>
      <protection locked="0"/>
    </xf>
    <xf numFmtId="38" fontId="17" fillId="0" borderId="22" xfId="2" applyFont="1" applyBorder="1" applyProtection="1">
      <alignment vertical="center"/>
      <protection locked="0"/>
    </xf>
    <xf numFmtId="0" fontId="17" fillId="0" borderId="23" xfId="0" applyFont="1" applyBorder="1" applyAlignment="1" applyProtection="1">
      <alignment horizontal="right" vertical="center"/>
      <protection locked="0"/>
    </xf>
    <xf numFmtId="0" fontId="17" fillId="0" borderId="22" xfId="0" applyFont="1" applyBorder="1" applyProtection="1">
      <alignment vertical="center"/>
      <protection locked="0"/>
    </xf>
    <xf numFmtId="38" fontId="17" fillId="0" borderId="22" xfId="0" applyNumberFormat="1" applyFont="1" applyBorder="1" applyProtection="1">
      <alignment vertical="center"/>
      <protection locked="0"/>
    </xf>
    <xf numFmtId="0" fontId="17" fillId="0" borderId="24" xfId="0" applyFont="1" applyBorder="1" applyAlignment="1" applyProtection="1">
      <alignment horizontal="right" vertical="center"/>
      <protection locked="0"/>
    </xf>
    <xf numFmtId="0" fontId="17" fillId="0" borderId="25" xfId="0" applyFont="1" applyBorder="1" applyProtection="1">
      <alignment vertical="center"/>
      <protection locked="0"/>
    </xf>
    <xf numFmtId="38" fontId="17" fillId="0" borderId="26" xfId="2" applyFont="1" applyBorder="1" applyProtection="1">
      <alignment vertical="center"/>
      <protection locked="0"/>
    </xf>
    <xf numFmtId="0" fontId="17" fillId="0" borderId="27" xfId="0" applyFont="1" applyBorder="1" applyAlignment="1" applyProtection="1">
      <alignment horizontal="right" vertical="center"/>
      <protection locked="0"/>
    </xf>
    <xf numFmtId="38" fontId="17" fillId="0" borderId="26" xfId="0" applyNumberFormat="1" applyFont="1" applyBorder="1" applyProtection="1">
      <alignment vertical="center"/>
      <protection locked="0"/>
    </xf>
    <xf numFmtId="0" fontId="17" fillId="0" borderId="28" xfId="0" applyFont="1" applyBorder="1" applyAlignment="1" applyProtection="1">
      <alignment horizontal="right" vertical="center"/>
      <protection locked="0"/>
    </xf>
    <xf numFmtId="0" fontId="16" fillId="0" borderId="29" xfId="0" applyFont="1" applyBorder="1" applyAlignment="1" applyProtection="1">
      <alignment horizontal="center" vertical="center" wrapText="1"/>
      <protection locked="0"/>
    </xf>
    <xf numFmtId="0" fontId="16" fillId="0" borderId="30" xfId="0" applyFont="1" applyBorder="1" applyAlignment="1" applyProtection="1">
      <alignment vertical="center" wrapText="1"/>
      <protection locked="0"/>
    </xf>
    <xf numFmtId="0" fontId="16" fillId="0" borderId="31" xfId="0" applyFont="1" applyBorder="1" applyAlignment="1" applyProtection="1">
      <alignment vertical="center" wrapText="1"/>
      <protection locked="0"/>
    </xf>
    <xf numFmtId="0" fontId="12" fillId="0" borderId="0" xfId="0" applyFont="1" applyAlignment="1" applyProtection="1">
      <alignment horizontal="right" vertical="center"/>
      <protection locked="0"/>
    </xf>
    <xf numFmtId="0" fontId="18" fillId="0" borderId="0" xfId="0" applyFont="1" applyProtection="1">
      <alignment vertical="center"/>
      <protection hidden="1"/>
    </xf>
    <xf numFmtId="0" fontId="12" fillId="0" borderId="1" xfId="0" applyFont="1" applyBorder="1" applyProtection="1">
      <alignment vertical="center"/>
      <protection hidden="1"/>
    </xf>
    <xf numFmtId="0" fontId="12" fillId="0" borderId="1"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20" fillId="0" borderId="0" xfId="0" applyFont="1" applyProtection="1">
      <alignment vertical="center"/>
      <protection hidden="1"/>
    </xf>
    <xf numFmtId="0" fontId="12" fillId="0" borderId="0" xfId="0" applyFont="1" applyAlignment="1" applyProtection="1">
      <alignment horizontal="center" vertical="center" wrapText="1"/>
      <protection hidden="1"/>
    </xf>
    <xf numFmtId="0" fontId="4" fillId="0" borderId="3" xfId="0" applyFont="1" applyBorder="1">
      <alignment vertical="center"/>
    </xf>
    <xf numFmtId="0" fontId="4" fillId="0" borderId="37" xfId="0" applyFont="1" applyBorder="1">
      <alignment vertical="center"/>
    </xf>
    <xf numFmtId="0" fontId="4" fillId="0" borderId="32" xfId="0" applyFont="1" applyBorder="1" applyAlignment="1">
      <alignment horizontal="right" vertical="center"/>
    </xf>
    <xf numFmtId="0" fontId="4" fillId="0" borderId="33" xfId="0" applyFont="1" applyBorder="1">
      <alignment vertical="center"/>
    </xf>
    <xf numFmtId="0" fontId="8" fillId="2" borderId="0" xfId="0" applyFont="1" applyFill="1" applyAlignment="1">
      <alignment horizontal="center" vertical="center"/>
    </xf>
    <xf numFmtId="0" fontId="5" fillId="0" borderId="0" xfId="1" applyFont="1" applyBorder="1" applyAlignment="1" applyProtection="1">
      <alignment vertical="center"/>
      <protection locked="0"/>
    </xf>
    <xf numFmtId="0" fontId="0" fillId="0" borderId="0" xfId="0" applyProtection="1">
      <alignment vertical="center"/>
      <protection locked="0"/>
    </xf>
    <xf numFmtId="38" fontId="4" fillId="0" borderId="1" xfId="2" applyFont="1" applyBorder="1" applyAlignment="1" applyProtection="1">
      <alignment vertical="center"/>
      <protection locked="0"/>
    </xf>
    <xf numFmtId="0" fontId="0" fillId="0" borderId="1" xfId="0" applyBorder="1" applyProtection="1">
      <alignment vertical="center"/>
      <protection locked="0"/>
    </xf>
    <xf numFmtId="176" fontId="4" fillId="0" borderId="1"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1" xfId="0" applyFont="1" applyBorder="1" applyProtection="1">
      <alignment vertical="center"/>
      <protection locked="0"/>
    </xf>
    <xf numFmtId="0" fontId="4" fillId="0" borderId="1" xfId="0" applyFont="1" applyBorder="1">
      <alignment vertical="center"/>
    </xf>
    <xf numFmtId="0" fontId="0" fillId="0" borderId="1" xfId="0" applyBorder="1">
      <alignment vertical="center"/>
    </xf>
    <xf numFmtId="0" fontId="4" fillId="0" borderId="0" xfId="0" applyFont="1" applyAlignment="1">
      <alignment vertical="center" wrapText="1"/>
    </xf>
    <xf numFmtId="0" fontId="4" fillId="0" borderId="0" xfId="0" applyFont="1">
      <alignment vertical="center"/>
    </xf>
    <xf numFmtId="38" fontId="4" fillId="0" borderId="32" xfId="2" applyFont="1"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4" fillId="0" borderId="2" xfId="2" applyNumberFormat="1" applyFont="1" applyBorder="1" applyAlignment="1" applyProtection="1">
      <alignment vertical="center"/>
      <protection locked="0"/>
    </xf>
    <xf numFmtId="0" fontId="0" fillId="0" borderId="2" xfId="0" applyBorder="1" applyProtection="1">
      <alignment vertical="center"/>
      <protection locked="0"/>
    </xf>
    <xf numFmtId="0" fontId="5" fillId="0" borderId="0" xfId="1" applyFont="1" applyAlignment="1" applyProtection="1">
      <alignment horizontal="center" vertical="center"/>
      <protection locked="0"/>
    </xf>
    <xf numFmtId="0" fontId="0" fillId="0" borderId="0" xfId="0" applyAlignment="1" applyProtection="1">
      <alignment horizontal="center" vertical="center"/>
      <protection locked="0"/>
    </xf>
    <xf numFmtId="0" fontId="4" fillId="0" borderId="32" xfId="0" applyFont="1" applyBorder="1" applyProtection="1">
      <alignment vertical="center"/>
      <protection locked="0"/>
    </xf>
    <xf numFmtId="0" fontId="0" fillId="0" borderId="3" xfId="0" applyBorder="1" applyProtection="1">
      <alignment vertical="center"/>
      <protection locked="0"/>
    </xf>
    <xf numFmtId="0" fontId="0" fillId="0" borderId="33" xfId="0" applyBorder="1" applyProtection="1">
      <alignment vertical="center"/>
      <protection locked="0"/>
    </xf>
    <xf numFmtId="0" fontId="4" fillId="0" borderId="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176" fontId="4" fillId="0" borderId="1" xfId="0" applyNumberFormat="1"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4" fillId="0" borderId="3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33" xfId="0" applyFont="1" applyBorder="1" applyAlignment="1" applyProtection="1">
      <alignment vertical="center" wrapText="1"/>
      <protection locked="0"/>
    </xf>
    <xf numFmtId="0" fontId="12" fillId="0" borderId="0" xfId="0" applyFont="1">
      <alignment vertical="center"/>
    </xf>
    <xf numFmtId="0" fontId="0" fillId="0" borderId="0" xfId="0">
      <alignment vertical="center"/>
    </xf>
    <xf numFmtId="0" fontId="12"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12" fillId="0" borderId="0" xfId="0" applyFont="1" applyAlignment="1"/>
    <xf numFmtId="0" fontId="0" fillId="0" borderId="0" xfId="0" applyAlignment="1"/>
    <xf numFmtId="0" fontId="12" fillId="0" borderId="0" xfId="0" applyFont="1" applyAlignment="1">
      <alignment horizontal="left" vertical="center"/>
    </xf>
    <xf numFmtId="0" fontId="12" fillId="0" borderId="0" xfId="0" applyFont="1" applyAlignment="1" applyProtection="1">
      <alignment vertical="center" wrapText="1"/>
      <protection hidden="1"/>
    </xf>
    <xf numFmtId="0" fontId="0" fillId="0" borderId="0" xfId="0" applyAlignment="1" applyProtection="1">
      <alignment vertical="center" wrapText="1"/>
      <protection hidden="1"/>
    </xf>
    <xf numFmtId="177" fontId="12" fillId="0" borderId="0" xfId="0" applyNumberFormat="1" applyFont="1">
      <alignment vertical="center"/>
    </xf>
    <xf numFmtId="0" fontId="13"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vertical="center" wrapText="1"/>
    </xf>
    <xf numFmtId="0" fontId="0" fillId="0" borderId="0" xfId="0" applyAlignment="1">
      <alignment vertical="center" wrapText="1"/>
    </xf>
    <xf numFmtId="0" fontId="12" fillId="0" borderId="0" xfId="0" applyFont="1" applyAlignment="1">
      <alignment horizontal="center" vertical="center"/>
    </xf>
    <xf numFmtId="0" fontId="12" fillId="0" borderId="0" xfId="0" applyFont="1" applyAlignment="1">
      <alignment horizontal="justify" vertical="center"/>
    </xf>
    <xf numFmtId="0" fontId="12" fillId="0" borderId="13" xfId="0" applyFont="1" applyBorder="1" applyAlignment="1" applyProtection="1">
      <alignment horizontal="center" vertical="center" wrapText="1"/>
      <protection hidden="1"/>
    </xf>
    <xf numFmtId="0" fontId="0" fillId="0" borderId="38" xfId="0" applyBorder="1" applyProtection="1">
      <alignment vertical="center"/>
      <protection hidden="1"/>
    </xf>
    <xf numFmtId="0" fontId="0" fillId="0" borderId="15" xfId="0" applyBorder="1" applyProtection="1">
      <alignment vertical="center"/>
      <protection hidden="1"/>
    </xf>
    <xf numFmtId="0" fontId="0" fillId="0" borderId="39" xfId="0" applyBorder="1" applyProtection="1">
      <alignment vertical="center"/>
      <protection hidden="1"/>
    </xf>
    <xf numFmtId="0" fontId="0" fillId="0" borderId="45" xfId="0" applyBorder="1" applyProtection="1">
      <alignment vertical="center"/>
      <protection hidden="1"/>
    </xf>
    <xf numFmtId="0" fontId="0" fillId="0" borderId="35" xfId="0" applyBorder="1" applyProtection="1">
      <alignment vertical="center"/>
      <protection hidden="1"/>
    </xf>
    <xf numFmtId="0" fontId="12" fillId="0" borderId="46" xfId="0" applyFont="1" applyBorder="1" applyAlignment="1" applyProtection="1">
      <alignment vertical="center" textRotation="255"/>
      <protection hidden="1"/>
    </xf>
    <xf numFmtId="0" fontId="12" fillId="0" borderId="47" xfId="0" applyFont="1" applyBorder="1" applyAlignment="1" applyProtection="1">
      <alignment vertical="center" textRotation="255"/>
      <protection hidden="1"/>
    </xf>
    <xf numFmtId="0" fontId="12" fillId="0" borderId="48" xfId="0" applyFont="1" applyBorder="1" applyAlignment="1" applyProtection="1">
      <alignment vertical="center" textRotation="255"/>
      <protection hidden="1"/>
    </xf>
    <xf numFmtId="0" fontId="12" fillId="0" borderId="2" xfId="0" applyFont="1" applyBorder="1" applyAlignment="1" applyProtection="1">
      <alignment horizontal="center" vertical="center" wrapText="1"/>
      <protection hidden="1"/>
    </xf>
    <xf numFmtId="0" fontId="0" fillId="0" borderId="16" xfId="0" applyBorder="1" applyProtection="1">
      <alignment vertical="center"/>
      <protection hidden="1"/>
    </xf>
    <xf numFmtId="0" fontId="0" fillId="0" borderId="4" xfId="0" applyBorder="1" applyProtection="1">
      <alignment vertical="center"/>
      <protection hidden="1"/>
    </xf>
    <xf numFmtId="0" fontId="15" fillId="0" borderId="7" xfId="0" applyFont="1" applyBorder="1" applyProtection="1">
      <alignment vertical="center"/>
      <protection hidden="1"/>
    </xf>
    <xf numFmtId="0" fontId="15" fillId="0" borderId="36" xfId="0" applyFont="1" applyBorder="1" applyProtection="1">
      <alignment vertical="center"/>
      <protection hidden="1"/>
    </xf>
    <xf numFmtId="0" fontId="15" fillId="0" borderId="14" xfId="0" applyFont="1" applyBorder="1" applyProtection="1">
      <alignment vertical="center"/>
      <protection hidden="1"/>
    </xf>
    <xf numFmtId="0" fontId="15" fillId="0" borderId="6" xfId="0" applyFont="1" applyBorder="1" applyProtection="1">
      <alignment vertical="center"/>
      <protection hidden="1"/>
    </xf>
    <xf numFmtId="0" fontId="15" fillId="0" borderId="0" xfId="0" applyFont="1" applyProtection="1">
      <alignment vertical="center"/>
      <protection hidden="1"/>
    </xf>
    <xf numFmtId="0" fontId="15" fillId="0" borderId="5" xfId="0" applyFont="1" applyBorder="1" applyProtection="1">
      <alignment vertical="center"/>
      <protection hidden="1"/>
    </xf>
    <xf numFmtId="0" fontId="15" fillId="0" borderId="25" xfId="0" applyFont="1" applyBorder="1" applyProtection="1">
      <alignment vertical="center"/>
      <protection hidden="1"/>
    </xf>
    <xf numFmtId="0" fontId="15" fillId="0" borderId="26" xfId="0" applyFont="1" applyBorder="1" applyProtection="1">
      <alignment vertical="center"/>
      <protection hidden="1"/>
    </xf>
    <xf numFmtId="0" fontId="15" fillId="0" borderId="49" xfId="0" applyFont="1" applyBorder="1" applyProtection="1">
      <alignment vertical="center"/>
      <protection hidden="1"/>
    </xf>
    <xf numFmtId="0" fontId="12" fillId="0" borderId="0" xfId="0" applyFont="1" applyAlignment="1">
      <alignment vertical="center" shrinkToFit="1"/>
    </xf>
    <xf numFmtId="0" fontId="0" fillId="0" borderId="0" xfId="0" applyAlignment="1">
      <alignment vertical="center" shrinkToFit="1"/>
    </xf>
    <xf numFmtId="0" fontId="12" fillId="0" borderId="7" xfId="0" applyFont="1" applyBorder="1" applyProtection="1">
      <alignment vertical="center"/>
      <protection hidden="1"/>
    </xf>
    <xf numFmtId="0" fontId="0" fillId="0" borderId="36" xfId="0" applyBorder="1">
      <alignment vertical="center"/>
    </xf>
    <xf numFmtId="0" fontId="0" fillId="0" borderId="14" xfId="0" applyBorder="1">
      <alignment vertical="center"/>
    </xf>
    <xf numFmtId="0" fontId="0" fillId="0" borderId="6" xfId="0" applyBorder="1">
      <alignment vertical="center"/>
    </xf>
    <xf numFmtId="0" fontId="0" fillId="0" borderId="5" xfId="0" applyBorder="1">
      <alignment vertical="center"/>
    </xf>
    <xf numFmtId="0" fontId="0" fillId="0" borderId="34" xfId="0" applyBorder="1">
      <alignment vertical="center"/>
    </xf>
    <xf numFmtId="0" fontId="0" fillId="0" borderId="37" xfId="0" applyBorder="1">
      <alignment vertical="center"/>
    </xf>
    <xf numFmtId="0" fontId="0" fillId="0" borderId="40" xfId="0" applyBorder="1">
      <alignment vertical="center"/>
    </xf>
    <xf numFmtId="0" fontId="12" fillId="0" borderId="13" xfId="0" applyFont="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12" fillId="0" borderId="7" xfId="0" applyFont="1" applyBorder="1" applyAlignment="1">
      <alignment horizontal="center" vertical="center"/>
    </xf>
    <xf numFmtId="0" fontId="0" fillId="0" borderId="36"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12" fillId="0" borderId="7" xfId="0" applyFont="1" applyBorder="1" applyAlignment="1" applyProtection="1">
      <alignment vertical="center" wrapText="1"/>
      <protection hidden="1"/>
    </xf>
    <xf numFmtId="0" fontId="0" fillId="0" borderId="36" xfId="0"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6" xfId="0"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34" xfId="0" applyBorder="1" applyAlignment="1" applyProtection="1">
      <alignment vertical="center" wrapText="1"/>
      <protection hidden="1"/>
    </xf>
    <xf numFmtId="0" fontId="0" fillId="0" borderId="37" xfId="0" applyBorder="1" applyAlignment="1" applyProtection="1">
      <alignment vertical="center" wrapText="1"/>
      <protection hidden="1"/>
    </xf>
    <xf numFmtId="0" fontId="0" fillId="0" borderId="40" xfId="0" applyBorder="1" applyAlignment="1" applyProtection="1">
      <alignment vertical="center" wrapText="1"/>
      <protection hidden="1"/>
    </xf>
    <xf numFmtId="0" fontId="12" fillId="0" borderId="7" xfId="0" applyFont="1" applyBorder="1">
      <alignment vertical="center"/>
    </xf>
    <xf numFmtId="0" fontId="12" fillId="0" borderId="0" xfId="0" applyFont="1" applyAlignment="1" applyProtection="1">
      <alignment vertical="top"/>
      <protection hidden="1"/>
    </xf>
    <xf numFmtId="0" fontId="0" fillId="0" borderId="0" xfId="0" applyProtection="1">
      <alignment vertical="center"/>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0" borderId="5" xfId="0" applyFont="1" applyBorder="1" applyProtection="1">
      <alignment vertical="center"/>
      <protection hidden="1"/>
    </xf>
    <xf numFmtId="0" fontId="12" fillId="0" borderId="41" xfId="0" applyFont="1" applyBorder="1" applyAlignment="1" applyProtection="1">
      <alignment horizontal="center" vertical="center" wrapText="1"/>
      <protection hidden="1"/>
    </xf>
    <xf numFmtId="0" fontId="0" fillId="0" borderId="42" xfId="0" applyBorder="1" applyProtection="1">
      <alignment vertical="center"/>
      <protection hidden="1"/>
    </xf>
    <xf numFmtId="0" fontId="0" fillId="0" borderId="43" xfId="0" applyBorder="1" applyProtection="1">
      <alignment vertical="center"/>
      <protection hidden="1"/>
    </xf>
    <xf numFmtId="0" fontId="0" fillId="0" borderId="1" xfId="0" applyBorder="1" applyProtection="1">
      <alignment vertical="center"/>
      <protection hidden="1"/>
    </xf>
    <xf numFmtId="0" fontId="12" fillId="0" borderId="42" xfId="0" applyFont="1" applyBorder="1" applyAlignment="1" applyProtection="1">
      <alignment vertical="center" wrapText="1"/>
      <protection hidden="1"/>
    </xf>
    <xf numFmtId="0" fontId="1" fillId="0" borderId="42" xfId="0" applyFont="1" applyBorder="1" applyAlignment="1" applyProtection="1">
      <alignment vertical="center" wrapText="1"/>
      <protection hidden="1"/>
    </xf>
    <xf numFmtId="0" fontId="1" fillId="0" borderId="29" xfId="0" applyFont="1" applyBorder="1" applyAlignment="1" applyProtection="1">
      <alignment vertical="center" wrapText="1"/>
      <protection hidden="1"/>
    </xf>
    <xf numFmtId="0" fontId="1" fillId="0" borderId="1" xfId="0" applyFont="1" applyBorder="1" applyAlignment="1" applyProtection="1">
      <alignment vertical="center" wrapText="1"/>
      <protection hidden="1"/>
    </xf>
    <xf numFmtId="0" fontId="1" fillId="0" borderId="30" xfId="0" applyFont="1" applyBorder="1" applyAlignment="1" applyProtection="1">
      <alignment vertical="center" wrapText="1"/>
      <protection hidden="1"/>
    </xf>
    <xf numFmtId="0" fontId="12" fillId="0" borderId="15" xfId="0" applyFont="1" applyBorder="1" applyProtection="1">
      <alignment vertical="center"/>
      <protection hidden="1"/>
    </xf>
    <xf numFmtId="0" fontId="12" fillId="0" borderId="6" xfId="0" applyFont="1" applyBorder="1" applyProtection="1">
      <alignment vertical="center"/>
      <protection hidden="1"/>
    </xf>
    <xf numFmtId="0" fontId="0" fillId="0" borderId="5" xfId="0" applyBorder="1" applyProtection="1">
      <alignment vertical="center"/>
      <protection hidden="1"/>
    </xf>
    <xf numFmtId="0" fontId="12" fillId="0" borderId="0" xfId="0" applyFont="1" applyAlignment="1" applyProtection="1">
      <alignment vertical="center" shrinkToFit="1"/>
      <protection hidden="1"/>
    </xf>
    <xf numFmtId="0" fontId="0" fillId="0" borderId="0" xfId="0" applyAlignment="1" applyProtection="1">
      <alignment vertical="center" shrinkToFit="1"/>
      <protection hidden="1"/>
    </xf>
    <xf numFmtId="0" fontId="12" fillId="0" borderId="34" xfId="0" applyFont="1" applyBorder="1" applyProtection="1">
      <alignment vertical="center"/>
      <protection hidden="1"/>
    </xf>
    <xf numFmtId="0" fontId="12" fillId="0" borderId="37" xfId="0" applyFont="1" applyBorder="1" applyProtection="1">
      <alignment vertical="center"/>
      <protection hidden="1"/>
    </xf>
    <xf numFmtId="0" fontId="12" fillId="0" borderId="40" xfId="0" applyFont="1" applyBorder="1" applyProtection="1">
      <alignment vertical="center"/>
      <protection hidden="1"/>
    </xf>
    <xf numFmtId="0" fontId="0" fillId="0" borderId="25" xfId="0" applyBorder="1" applyAlignment="1">
      <alignment horizontal="center" vertical="center"/>
    </xf>
    <xf numFmtId="0" fontId="0" fillId="0" borderId="26" xfId="0" applyBorder="1" applyAlignment="1">
      <alignment horizontal="center" vertical="center"/>
    </xf>
    <xf numFmtId="0" fontId="12" fillId="0" borderId="43" xfId="0" applyFont="1"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36" xfId="0" applyBorder="1" applyProtection="1">
      <alignment vertical="center"/>
      <protection hidden="1"/>
    </xf>
    <xf numFmtId="0" fontId="0" fillId="0" borderId="14" xfId="0" applyBorder="1" applyProtection="1">
      <alignment vertical="center"/>
      <protection hidden="1"/>
    </xf>
    <xf numFmtId="0" fontId="0" fillId="0" borderId="37" xfId="0" applyBorder="1" applyProtection="1">
      <alignment vertical="center"/>
      <protection hidden="1"/>
    </xf>
    <xf numFmtId="0" fontId="0" fillId="0" borderId="40" xfId="0" applyBorder="1" applyProtection="1">
      <alignment vertical="center"/>
      <protection hidden="1"/>
    </xf>
    <xf numFmtId="0" fontId="12" fillId="0" borderId="6" xfId="0" applyFont="1" applyBorder="1">
      <alignment vertical="center"/>
    </xf>
    <xf numFmtId="0" fontId="12" fillId="0" borderId="5" xfId="0" applyFont="1" applyBorder="1">
      <alignment vertical="center"/>
    </xf>
    <xf numFmtId="0" fontId="12" fillId="0" borderId="2" xfId="0" applyFont="1" applyBorder="1" applyAlignment="1" applyProtection="1">
      <alignment horizontal="center" vertical="center"/>
      <protection hidden="1"/>
    </xf>
    <xf numFmtId="0" fontId="12" fillId="0" borderId="16"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38" fontId="13" fillId="0" borderId="7" xfId="2" applyFont="1" applyBorder="1" applyAlignment="1" applyProtection="1">
      <alignment horizontal="right" vertical="center"/>
      <protection hidden="1"/>
    </xf>
    <xf numFmtId="38" fontId="14" fillId="0" borderId="36" xfId="2" applyFont="1" applyBorder="1" applyAlignment="1" applyProtection="1">
      <alignment horizontal="right" vertical="center"/>
      <protection hidden="1"/>
    </xf>
    <xf numFmtId="38" fontId="13" fillId="0" borderId="6" xfId="2" applyFont="1" applyBorder="1" applyAlignment="1" applyProtection="1">
      <alignment horizontal="right" vertical="center"/>
      <protection hidden="1"/>
    </xf>
    <xf numFmtId="38" fontId="14" fillId="0" borderId="0" xfId="2" applyFont="1" applyBorder="1" applyAlignment="1" applyProtection="1">
      <alignment horizontal="right" vertical="center"/>
      <protection hidden="1"/>
    </xf>
    <xf numFmtId="38" fontId="14" fillId="0" borderId="6" xfId="2" applyFont="1" applyBorder="1" applyAlignment="1" applyProtection="1">
      <alignment horizontal="right" vertical="center"/>
      <protection hidden="1"/>
    </xf>
    <xf numFmtId="38" fontId="14" fillId="0" borderId="34" xfId="2" applyFont="1" applyBorder="1" applyAlignment="1" applyProtection="1">
      <alignment horizontal="right" vertical="center"/>
      <protection hidden="1"/>
    </xf>
    <xf numFmtId="38" fontId="14" fillId="0" borderId="37" xfId="2" applyFont="1" applyBorder="1" applyAlignment="1" applyProtection="1">
      <alignment horizontal="right" vertical="center"/>
      <protection hidden="1"/>
    </xf>
    <xf numFmtId="0" fontId="12" fillId="0" borderId="36" xfId="0" applyFont="1" applyBorder="1" applyProtection="1">
      <alignment vertical="center"/>
      <protection hidden="1"/>
    </xf>
    <xf numFmtId="0" fontId="12" fillId="0" borderId="14" xfId="0" applyFont="1" applyBorder="1" applyProtection="1">
      <alignment vertical="center"/>
      <protection hidden="1"/>
    </xf>
    <xf numFmtId="0" fontId="12" fillId="0" borderId="7" xfId="0" applyFont="1"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12" fillId="0" borderId="36" xfId="0" applyFont="1" applyBorder="1" applyAlignment="1" applyProtection="1">
      <alignment horizontal="center" vertical="center"/>
      <protection hidden="1"/>
    </xf>
    <xf numFmtId="0" fontId="12" fillId="0" borderId="6" xfId="0" applyFont="1" applyBorder="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12" fillId="0" borderId="5" xfId="0" applyFont="1" applyBorder="1" applyAlignment="1" applyProtection="1">
      <alignment horizontal="left" vertical="center" wrapText="1"/>
      <protection hidden="1"/>
    </xf>
    <xf numFmtId="0" fontId="12" fillId="0" borderId="34" xfId="0" applyFont="1" applyBorder="1" applyAlignment="1" applyProtection="1">
      <alignment horizontal="left" vertical="center" wrapText="1"/>
      <protection hidden="1"/>
    </xf>
    <xf numFmtId="0" fontId="12" fillId="0" borderId="37" xfId="0" applyFont="1" applyBorder="1" applyAlignment="1" applyProtection="1">
      <alignment horizontal="left" vertical="center" wrapText="1"/>
      <protection hidden="1"/>
    </xf>
    <xf numFmtId="0" fontId="12" fillId="0" borderId="40" xfId="0" applyFont="1" applyBorder="1" applyAlignment="1" applyProtection="1">
      <alignment horizontal="left" vertical="center" wrapText="1"/>
      <protection hidden="1"/>
    </xf>
    <xf numFmtId="0" fontId="12" fillId="0" borderId="51" xfId="0" applyFont="1" applyBorder="1">
      <alignment vertical="center"/>
    </xf>
    <xf numFmtId="0" fontId="12" fillId="0" borderId="0" xfId="0" applyFont="1" applyAlignment="1">
      <alignment vertical="top"/>
    </xf>
    <xf numFmtId="0" fontId="14" fillId="0" borderId="0" xfId="0" applyFont="1">
      <alignment vertical="center"/>
    </xf>
    <xf numFmtId="0" fontId="12" fillId="0" borderId="26" xfId="0" applyFont="1" applyBorder="1" applyAlignment="1">
      <alignment horizontal="right" vertical="center"/>
    </xf>
    <xf numFmtId="0" fontId="0" fillId="0" borderId="26" xfId="0" applyBorder="1" applyAlignment="1">
      <alignment horizontal="right" vertical="center"/>
    </xf>
    <xf numFmtId="0" fontId="12" fillId="0" borderId="52" xfId="0" applyFont="1" applyBorder="1" applyAlignment="1" applyProtection="1">
      <alignment horizontal="center" vertical="center" wrapText="1"/>
      <protection hidden="1"/>
    </xf>
    <xf numFmtId="0" fontId="0" fillId="0" borderId="47" xfId="0" applyBorder="1" applyProtection="1">
      <alignment vertical="center"/>
      <protection hidden="1"/>
    </xf>
    <xf numFmtId="0" fontId="0" fillId="0" borderId="48" xfId="0" applyBorder="1" applyProtection="1">
      <alignment vertical="center"/>
      <protection hidden="1"/>
    </xf>
    <xf numFmtId="38" fontId="13" fillId="0" borderId="53" xfId="2" applyFont="1" applyBorder="1" applyAlignment="1" applyProtection="1">
      <alignment horizontal="right" vertical="center"/>
      <protection hidden="1"/>
    </xf>
    <xf numFmtId="0" fontId="12" fillId="0" borderId="54" xfId="0" applyFont="1" applyBorder="1" applyAlignment="1"/>
    <xf numFmtId="0" fontId="0" fillId="0" borderId="54" xfId="0" applyBorder="1">
      <alignment vertical="center"/>
    </xf>
    <xf numFmtId="38" fontId="13" fillId="0" borderId="0" xfId="2" applyFont="1" applyAlignment="1" applyProtection="1">
      <alignment vertical="center"/>
      <protection hidden="1"/>
    </xf>
    <xf numFmtId="38" fontId="14" fillId="0" borderId="0" xfId="2" applyFont="1" applyAlignment="1" applyProtection="1">
      <alignment vertical="center"/>
      <protection hidden="1"/>
    </xf>
    <xf numFmtId="0" fontId="12" fillId="0" borderId="0" xfId="0" applyFont="1" applyAlignment="1">
      <alignment horizontal="justify" vertical="center" wrapText="1"/>
    </xf>
    <xf numFmtId="0" fontId="12" fillId="0" borderId="0" xfId="0" applyFont="1" applyAlignment="1">
      <alignment horizontal="left" vertical="top"/>
    </xf>
    <xf numFmtId="0" fontId="0" fillId="0" borderId="0" xfId="0" applyAlignment="1">
      <alignment vertical="top"/>
    </xf>
    <xf numFmtId="0" fontId="12" fillId="0" borderId="0" xfId="0" applyFont="1" applyAlignment="1" applyProtection="1">
      <alignment vertical="center" wrapText="1" shrinkToFit="1"/>
      <protection hidden="1"/>
    </xf>
    <xf numFmtId="0" fontId="16" fillId="0" borderId="0" xfId="0" applyFont="1">
      <alignment vertical="center"/>
    </xf>
    <xf numFmtId="0" fontId="16" fillId="0" borderId="1" xfId="0" applyFont="1" applyBorder="1" applyAlignment="1" applyProtection="1">
      <alignment vertical="center" wrapText="1"/>
      <protection locked="0"/>
    </xf>
    <xf numFmtId="0" fontId="16" fillId="0" borderId="32"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16" fillId="0" borderId="33" xfId="0" applyFont="1" applyBorder="1" applyAlignment="1" applyProtection="1">
      <alignment vertical="center" wrapText="1"/>
      <protection locked="0"/>
    </xf>
    <xf numFmtId="0" fontId="16" fillId="0" borderId="63" xfId="0" applyFont="1" applyBorder="1" applyAlignment="1" applyProtection="1">
      <alignment vertical="center" wrapText="1"/>
      <protection locked="0"/>
    </xf>
    <xf numFmtId="0" fontId="16" fillId="0" borderId="11" xfId="0" applyFont="1" applyBorder="1" applyAlignment="1" applyProtection="1">
      <alignment vertical="center" wrapTex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6" fillId="0" borderId="66" xfId="0" applyFont="1" applyBorder="1" applyAlignment="1" applyProtection="1">
      <alignment vertical="center" wrapText="1"/>
      <protection locked="0"/>
    </xf>
    <xf numFmtId="0" fontId="16" fillId="0" borderId="67" xfId="0" applyFont="1" applyBorder="1" applyAlignment="1" applyProtection="1">
      <alignment vertical="center" wrapText="1"/>
      <protection locked="0"/>
    </xf>
    <xf numFmtId="0" fontId="16" fillId="0" borderId="68" xfId="0" applyFont="1" applyBorder="1" applyAlignment="1" applyProtection="1">
      <alignment vertical="center" wrapText="1"/>
      <protection locked="0"/>
    </xf>
    <xf numFmtId="0" fontId="16" fillId="0" borderId="43" xfId="0" applyFont="1" applyBorder="1" applyAlignment="1" applyProtection="1">
      <alignment vertical="center" wrapText="1"/>
      <protection locked="0"/>
    </xf>
    <xf numFmtId="0" fontId="16" fillId="0" borderId="60" xfId="0" applyFont="1" applyBorder="1" applyAlignment="1" applyProtection="1">
      <alignment vertical="center" wrapText="1"/>
      <protection locked="0"/>
    </xf>
    <xf numFmtId="0" fontId="12" fillId="0" borderId="0" xfId="0" applyFont="1" applyProtection="1">
      <alignment vertical="center"/>
      <protection locked="0"/>
    </xf>
    <xf numFmtId="0" fontId="16" fillId="0" borderId="0" xfId="0" applyFont="1" applyProtection="1">
      <alignment vertical="center"/>
      <protection locked="0"/>
    </xf>
    <xf numFmtId="0" fontId="16" fillId="0" borderId="41"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55" xfId="0" applyFont="1" applyBorder="1" applyAlignment="1" applyProtection="1">
      <alignment horizontal="center" vertical="center" wrapText="1"/>
      <protection locked="0"/>
    </xf>
    <xf numFmtId="0" fontId="16" fillId="0" borderId="56"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6" fillId="0" borderId="6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2" fillId="0" borderId="38" xfId="0" applyFont="1" applyBorder="1" applyAlignment="1" applyProtection="1">
      <alignment vertical="center" wrapText="1"/>
      <protection locked="0"/>
    </xf>
    <xf numFmtId="0" fontId="12" fillId="0" borderId="15" xfId="0" applyFont="1" applyBorder="1" applyAlignment="1" applyProtection="1">
      <alignment vertical="center" wrapText="1"/>
      <protection locked="0"/>
    </xf>
    <xf numFmtId="0" fontId="12" fillId="0" borderId="39" xfId="0" applyFont="1" applyBorder="1" applyAlignment="1" applyProtection="1">
      <alignment vertical="center" wrapText="1"/>
      <protection locked="0"/>
    </xf>
    <xf numFmtId="0" fontId="12" fillId="0" borderId="50" xfId="0" applyFont="1" applyBorder="1" applyAlignment="1" applyProtection="1">
      <alignment vertical="center" wrapText="1"/>
      <protection locked="0"/>
    </xf>
    <xf numFmtId="0" fontId="12" fillId="0" borderId="44" xfId="0" applyFont="1" applyBorder="1" applyAlignment="1" applyProtection="1">
      <alignment vertical="center" wrapText="1"/>
      <protection locked="0"/>
    </xf>
    <xf numFmtId="0" fontId="16" fillId="0" borderId="32"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4" fillId="0" borderId="0" xfId="0" applyFont="1" applyAlignment="1">
      <alignment horizontal="center" vertical="center"/>
    </xf>
    <xf numFmtId="0" fontId="4" fillId="0" borderId="42" xfId="0" applyFont="1" applyBorder="1" applyProtection="1">
      <alignment vertical="center"/>
      <protection locked="0"/>
    </xf>
    <xf numFmtId="0" fontId="12" fillId="0" borderId="55" xfId="0" applyFont="1" applyBorder="1" applyAlignment="1" applyProtection="1">
      <alignment vertical="center" wrapText="1"/>
      <protection hidden="1"/>
    </xf>
    <xf numFmtId="0" fontId="12" fillId="0" borderId="56" xfId="0" applyFont="1" applyBorder="1" applyAlignment="1" applyProtection="1">
      <alignment vertical="center" wrapText="1"/>
      <protection hidden="1"/>
    </xf>
    <xf numFmtId="0" fontId="12" fillId="0" borderId="57" xfId="0" applyFont="1" applyBorder="1" applyAlignment="1" applyProtection="1">
      <alignment vertical="center" wrapText="1"/>
      <protection hidden="1"/>
    </xf>
    <xf numFmtId="0" fontId="16" fillId="0" borderId="3"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protection locked="0"/>
    </xf>
    <xf numFmtId="0" fontId="16" fillId="0" borderId="58" xfId="0" applyFont="1" applyBorder="1" applyProtection="1">
      <alignment vertical="center"/>
      <protection locked="0"/>
    </xf>
    <xf numFmtId="0" fontId="16" fillId="0" borderId="21" xfId="0" applyFont="1" applyBorder="1" applyAlignment="1" applyProtection="1">
      <alignment horizontal="center" vertical="center"/>
      <protection locked="0"/>
    </xf>
    <xf numFmtId="0" fontId="16" fillId="0" borderId="59" xfId="0" applyFont="1" applyBorder="1" applyProtection="1">
      <alignment vertical="center"/>
      <protection locked="0"/>
    </xf>
    <xf numFmtId="0" fontId="16" fillId="0" borderId="25" xfId="0" applyFont="1" applyBorder="1" applyAlignment="1" applyProtection="1">
      <alignment horizontal="center" vertical="center"/>
      <protection locked="0"/>
    </xf>
    <xf numFmtId="0" fontId="16" fillId="0" borderId="44" xfId="0" applyFont="1" applyBorder="1" applyProtection="1">
      <alignment vertical="center"/>
      <protection locked="0"/>
    </xf>
    <xf numFmtId="0" fontId="16" fillId="0" borderId="32" xfId="0" applyFont="1" applyBorder="1" applyAlignment="1" applyProtection="1">
      <alignment horizontal="center" vertical="center"/>
      <protection locked="0"/>
    </xf>
    <xf numFmtId="0" fontId="0" fillId="0" borderId="3" xfId="0" applyBorder="1" applyAlignment="1">
      <alignment horizontal="center" vertical="center"/>
    </xf>
    <xf numFmtId="0" fontId="0" fillId="0" borderId="33" xfId="0" applyBorder="1" applyAlignment="1">
      <alignment horizontal="center" vertical="center"/>
    </xf>
    <xf numFmtId="0" fontId="12" fillId="0" borderId="0" xfId="0" applyFont="1" applyAlignment="1" applyProtection="1">
      <alignment vertical="top" wrapText="1"/>
      <protection hidden="1"/>
    </xf>
    <xf numFmtId="0" fontId="0" fillId="0" borderId="0" xfId="0" applyAlignment="1" applyProtection="1">
      <alignment vertical="top"/>
      <protection hidden="1"/>
    </xf>
    <xf numFmtId="0" fontId="13" fillId="0" borderId="53"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0" fontId="13" fillId="0" borderId="72" xfId="0" applyFont="1" applyBorder="1" applyAlignment="1" applyProtection="1">
      <alignment horizontal="center" vertical="center"/>
      <protection hidden="1"/>
    </xf>
    <xf numFmtId="0" fontId="14" fillId="0" borderId="73" xfId="0" applyFont="1" applyBorder="1" applyAlignment="1" applyProtection="1">
      <alignment horizontal="center" vertical="center"/>
      <protection hidden="1"/>
    </xf>
    <xf numFmtId="0" fontId="14" fillId="0" borderId="74" xfId="0" applyFont="1" applyBorder="1" applyAlignment="1" applyProtection="1">
      <alignment horizontal="center" vertical="center"/>
      <protection hidden="1"/>
    </xf>
    <xf numFmtId="0" fontId="16" fillId="0" borderId="7" xfId="0" applyFont="1" applyBorder="1" applyAlignment="1" applyProtection="1">
      <alignment horizontal="center" vertical="center" wrapText="1"/>
      <protection hidden="1"/>
    </xf>
    <xf numFmtId="0" fontId="0" fillId="0" borderId="25"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2" fillId="0" borderId="75" xfId="0" applyFont="1" applyBorder="1" applyAlignment="1" applyProtection="1">
      <alignment vertical="center" shrinkToFit="1"/>
      <protection hidden="1"/>
    </xf>
    <xf numFmtId="0" fontId="0" fillId="0" borderId="75" xfId="0" applyBorder="1" applyAlignment="1" applyProtection="1">
      <alignment vertical="center" shrinkToFit="1"/>
      <protection hidden="1"/>
    </xf>
    <xf numFmtId="0" fontId="0" fillId="0" borderId="76" xfId="0" applyBorder="1" applyAlignment="1" applyProtection="1">
      <alignment vertical="center" shrinkToFit="1"/>
      <protection hidden="1"/>
    </xf>
    <xf numFmtId="0" fontId="16" fillId="0" borderId="6" xfId="0" applyFont="1" applyBorder="1" applyAlignment="1" applyProtection="1">
      <alignment horizontal="right" vertical="center" wrapText="1"/>
      <protection hidden="1"/>
    </xf>
    <xf numFmtId="0" fontId="0" fillId="0" borderId="25" xfId="0" applyBorder="1" applyAlignment="1" applyProtection="1">
      <alignment vertical="center" wrapText="1"/>
      <protection hidden="1"/>
    </xf>
    <xf numFmtId="0" fontId="0" fillId="0" borderId="26" xfId="0" applyBorder="1" applyAlignment="1" applyProtection="1">
      <alignment vertical="center" wrapText="1"/>
      <protection hidden="1"/>
    </xf>
    <xf numFmtId="0" fontId="12" fillId="0" borderId="77" xfId="0" applyFont="1" applyBorder="1" applyAlignment="1" applyProtection="1">
      <alignment vertical="center" shrinkToFit="1"/>
      <protection hidden="1"/>
    </xf>
    <xf numFmtId="0" fontId="12" fillId="0" borderId="78" xfId="0" applyFont="1" applyBorder="1" applyAlignment="1" applyProtection="1">
      <alignment vertical="center" shrinkToFit="1"/>
      <protection hidden="1"/>
    </xf>
    <xf numFmtId="0" fontId="12" fillId="0" borderId="5" xfId="0" applyFont="1" applyBorder="1" applyAlignment="1" applyProtection="1">
      <alignment vertical="center" shrinkToFit="1"/>
      <protection hidden="1"/>
    </xf>
    <xf numFmtId="0" fontId="12" fillId="0" borderId="26" xfId="0" applyFont="1" applyBorder="1" applyAlignment="1" applyProtection="1">
      <alignment vertical="center" shrinkToFit="1"/>
      <protection hidden="1"/>
    </xf>
    <xf numFmtId="0" fontId="12" fillId="0" borderId="49" xfId="0" applyFont="1" applyBorder="1" applyAlignment="1" applyProtection="1">
      <alignment vertical="center" shrinkToFit="1"/>
      <protection hidden="1"/>
    </xf>
    <xf numFmtId="0" fontId="13" fillId="0" borderId="53" xfId="0" applyFont="1" applyBorder="1" applyAlignment="1" applyProtection="1">
      <alignment horizontal="center" vertical="center" wrapText="1"/>
      <protection hidden="1"/>
    </xf>
    <xf numFmtId="0" fontId="14" fillId="0" borderId="53" xfId="0" applyFont="1" applyBorder="1" applyAlignment="1" applyProtection="1">
      <alignment horizontal="center" vertical="center"/>
      <protection hidden="1"/>
    </xf>
    <xf numFmtId="0" fontId="12" fillId="0" borderId="51" xfId="0" applyFont="1" applyBorder="1" applyAlignment="1" applyProtection="1">
      <alignment horizontal="center" vertical="center" wrapText="1"/>
      <protection hidden="1"/>
    </xf>
    <xf numFmtId="0" fontId="0" fillId="0" borderId="51" xfId="0" applyBorder="1" applyAlignment="1" applyProtection="1">
      <alignment vertical="center" wrapText="1"/>
      <protection hidden="1"/>
    </xf>
    <xf numFmtId="0" fontId="16" fillId="0" borderId="69" xfId="0" applyFont="1" applyBorder="1" applyAlignment="1" applyProtection="1">
      <alignment vertical="center" textRotation="255"/>
      <protection hidden="1"/>
    </xf>
    <xf numFmtId="0" fontId="16" fillId="0" borderId="39" xfId="0" applyFont="1" applyBorder="1" applyAlignment="1" applyProtection="1">
      <alignment vertical="center" textRotation="255"/>
      <protection hidden="1"/>
    </xf>
    <xf numFmtId="0" fontId="16" fillId="0" borderId="35" xfId="0" applyFont="1" applyBorder="1" applyAlignment="1" applyProtection="1">
      <alignment vertical="center" textRotation="255"/>
      <protection hidden="1"/>
    </xf>
    <xf numFmtId="0" fontId="16" fillId="0" borderId="53" xfId="0" applyFon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6" fillId="0" borderId="53" xfId="0" applyFont="1" applyBorder="1" applyAlignment="1" applyProtection="1">
      <alignment horizontal="center" vertical="center" wrapText="1"/>
      <protection hidden="1"/>
    </xf>
    <xf numFmtId="0" fontId="0" fillId="0" borderId="53"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6" fillId="0" borderId="52" xfId="0" applyFont="1" applyBorder="1" applyAlignment="1" applyProtection="1">
      <alignment vertical="center" textRotation="255"/>
      <protection hidden="1"/>
    </xf>
    <xf numFmtId="0" fontId="0" fillId="0" borderId="47" xfId="0" applyBorder="1" applyAlignment="1" applyProtection="1">
      <alignment vertical="center" textRotation="255"/>
      <protection hidden="1"/>
    </xf>
    <xf numFmtId="0" fontId="0" fillId="0" borderId="70" xfId="0" applyBorder="1" applyAlignment="1" applyProtection="1">
      <alignment vertical="center" textRotation="255"/>
      <protection hidden="1"/>
    </xf>
    <xf numFmtId="0" fontId="12" fillId="0" borderId="71" xfId="0" applyFont="1"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1" fillId="0" borderId="51" xfId="0" applyFont="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8" fillId="0" borderId="0" xfId="0" applyFont="1" applyProtection="1">
      <alignment vertical="center"/>
      <protection hidden="1"/>
    </xf>
    <xf numFmtId="0" fontId="12"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12" fillId="0" borderId="32" xfId="0" applyFont="1" applyBorder="1" applyAlignment="1" applyProtection="1">
      <alignment horizontal="center" vertical="center"/>
      <protection hidden="1"/>
    </xf>
    <xf numFmtId="0" fontId="0" fillId="0" borderId="3" xfId="0" applyBorder="1" applyProtection="1">
      <alignment vertical="center"/>
      <protection hidden="1"/>
    </xf>
    <xf numFmtId="0" fontId="0" fillId="0" borderId="33" xfId="0" applyBorder="1" applyProtection="1">
      <alignment vertical="center"/>
      <protection hidden="1"/>
    </xf>
    <xf numFmtId="0" fontId="19" fillId="0" borderId="32" xfId="0" applyFont="1" applyBorder="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12" fillId="0" borderId="0" xfId="0" applyFont="1" applyAlignment="1" applyProtection="1">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center" vertical="top"/>
      <protection hidden="1"/>
    </xf>
    <xf numFmtId="0" fontId="21" fillId="0" borderId="0" xfId="0" applyFont="1" applyAlignment="1" applyProtection="1">
      <alignment horizontal="center" vertical="top" wrapText="1"/>
      <protection hidden="1"/>
    </xf>
    <xf numFmtId="0" fontId="21" fillId="0" borderId="0" xfId="0" applyFont="1" applyAlignment="1" applyProtection="1">
      <alignment horizontal="center" vertical="top"/>
      <protection hidden="1"/>
    </xf>
    <xf numFmtId="0" fontId="21" fillId="0" borderId="0" xfId="0" applyFont="1" applyAlignment="1" applyProtection="1">
      <alignment vertical="top"/>
      <protection hidden="1"/>
    </xf>
    <xf numFmtId="0" fontId="12" fillId="0" borderId="0" xfId="0" applyFont="1" applyAlignment="1" applyProtection="1">
      <alignment horizontal="justify"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justify" vertical="center" wrapText="1"/>
      <protection hidden="1"/>
    </xf>
    <xf numFmtId="0" fontId="13" fillId="0" borderId="0" xfId="0" applyFont="1" applyProtection="1">
      <alignment vertical="center"/>
      <protection hidden="1"/>
    </xf>
  </cellXfs>
  <cellStyles count="3">
    <cellStyle name="ハイパーリンク" xfId="1" builtinId="8"/>
    <cellStyle name="桁区切り" xfId="2" builtinId="6"/>
    <cellStyle name="標準" xfId="0" builtinId="0"/>
  </cellStyles>
  <dxfs count="3">
    <dxf>
      <fill>
        <patternFill>
          <bgColor rgb="FFFFFF66"/>
        </patternFill>
      </fill>
    </dxf>
    <dxf>
      <fill>
        <patternFill>
          <bgColor rgb="FFFFFF99"/>
        </patternFill>
      </fill>
    </dxf>
    <dxf>
      <fill>
        <patternFill>
          <bgColor indexed="43"/>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西日本" lockText="1" noThreeD="1"/>
</file>

<file path=xl/ctrlProps/ctrlProp11.xml><?xml version="1.0" encoding="utf-8"?>
<formControlPr xmlns="http://schemas.microsoft.com/office/spreadsheetml/2009/9/main" objectType="CheckBox" fmlaLink="規模その他"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fmlaLink="大会" lockText="1" noThreeD="1"/>
</file>

<file path=xl/ctrlProps/ctrlProp14.xml><?xml version="1.0" encoding="utf-8"?>
<formControlPr xmlns="http://schemas.microsoft.com/office/spreadsheetml/2009/9/main" objectType="CheckBox" fmlaLink="会議" lockText="1" noThreeD="1"/>
</file>

<file path=xl/ctrlProps/ctrlProp15.xml><?xml version="1.0" encoding="utf-8"?>
<formControlPr xmlns="http://schemas.microsoft.com/office/spreadsheetml/2009/9/main" objectType="CheckBox" fmlaLink="集会" lockText="1" noThreeD="1"/>
</file>

<file path=xl/ctrlProps/ctrlProp16.xml><?xml version="1.0" encoding="utf-8"?>
<formControlPr xmlns="http://schemas.microsoft.com/office/spreadsheetml/2009/9/main" objectType="CheckBox" fmlaLink="研修会" lockText="1" noThreeD="1"/>
</file>

<file path=xl/ctrlProps/ctrlProp17.xml><?xml version="1.0" encoding="utf-8"?>
<formControlPr xmlns="http://schemas.microsoft.com/office/spreadsheetml/2009/9/main" objectType="CheckBox" fmlaLink="スポーツ大会" lockText="1" noThreeD="1"/>
</file>

<file path=xl/ctrlProps/ctrlProp18.xml><?xml version="1.0" encoding="utf-8"?>
<formControlPr xmlns="http://schemas.microsoft.com/office/spreadsheetml/2009/9/main" objectType="CheckBox" fmlaLink="種類その他"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全国" lockText="1" noThreeD="1"/>
</file>

<file path=xl/ctrlProps/ctrlProp38.xml><?xml version="1.0" encoding="utf-8"?>
<formControlPr xmlns="http://schemas.microsoft.com/office/spreadsheetml/2009/9/main" objectType="CheckBox" fmlaLink="中四国" lockText="1" noThreeD="1"/>
</file>

<file path=xl/ctrlProps/ctrlProp39.xml><?xml version="1.0" encoding="utf-8"?>
<formControlPr xmlns="http://schemas.microsoft.com/office/spreadsheetml/2009/9/main" objectType="CheckBox" fmlaLink="中国"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西日本" lockText="1" noThreeD="1"/>
</file>

<file path=xl/ctrlProps/ctrlProp41.xml><?xml version="1.0" encoding="utf-8"?>
<formControlPr xmlns="http://schemas.microsoft.com/office/spreadsheetml/2009/9/main" objectType="CheckBox" fmlaLink="規模その他"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fmlaLink="大会" lockText="1" noThreeD="1"/>
</file>

<file path=xl/ctrlProps/ctrlProp44.xml><?xml version="1.0" encoding="utf-8"?>
<formControlPr xmlns="http://schemas.microsoft.com/office/spreadsheetml/2009/9/main" objectType="CheckBox" fmlaLink="会議" lockText="1" noThreeD="1"/>
</file>

<file path=xl/ctrlProps/ctrlProp45.xml><?xml version="1.0" encoding="utf-8"?>
<formControlPr xmlns="http://schemas.microsoft.com/office/spreadsheetml/2009/9/main" objectType="CheckBox" fmlaLink="集会" lockText="1" noThreeD="1"/>
</file>

<file path=xl/ctrlProps/ctrlProp46.xml><?xml version="1.0" encoding="utf-8"?>
<formControlPr xmlns="http://schemas.microsoft.com/office/spreadsheetml/2009/9/main" objectType="CheckBox" fmlaLink="研修会" lockText="1" noThreeD="1"/>
</file>

<file path=xl/ctrlProps/ctrlProp47.xml><?xml version="1.0" encoding="utf-8"?>
<formControlPr xmlns="http://schemas.microsoft.com/office/spreadsheetml/2009/9/main" objectType="CheckBox" fmlaLink="スポーツ大会" lockText="1" noThreeD="1"/>
</file>

<file path=xl/ctrlProps/ctrlProp48.xml><?xml version="1.0" encoding="utf-8"?>
<formControlPr xmlns="http://schemas.microsoft.com/office/spreadsheetml/2009/9/main" objectType="CheckBox" fmlaLink="種類その他"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全国" lockText="1" noThreeD="1"/>
</file>

<file path=xl/ctrlProps/ctrlProp8.xml><?xml version="1.0" encoding="utf-8"?>
<formControlPr xmlns="http://schemas.microsoft.com/office/spreadsheetml/2009/9/main" objectType="CheckBox" fmlaLink="中四国" lockText="1" noThreeD="1"/>
</file>

<file path=xl/ctrlProps/ctrlProp9.xml><?xml version="1.0" encoding="utf-8"?>
<formControlPr xmlns="http://schemas.microsoft.com/office/spreadsheetml/2009/9/main" objectType="CheckBox" fmlaLink="中国"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19</xdr:row>
          <xdr:rowOff>161925</xdr:rowOff>
        </xdr:from>
        <xdr:to>
          <xdr:col>4</xdr:col>
          <xdr:colOff>142875</xdr:colOff>
          <xdr:row>21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161925</xdr:rowOff>
        </xdr:from>
        <xdr:to>
          <xdr:col>7</xdr:col>
          <xdr:colOff>257175</xdr:colOff>
          <xdr:row>21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161925</xdr:rowOff>
        </xdr:from>
        <xdr:to>
          <xdr:col>14</xdr:col>
          <xdr:colOff>257175</xdr:colOff>
          <xdr:row>21</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152400</xdr:rowOff>
        </xdr:from>
        <xdr:to>
          <xdr:col>4</xdr:col>
          <xdr:colOff>142875</xdr:colOff>
          <xdr:row>23</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161925</xdr:rowOff>
        </xdr:from>
        <xdr:to>
          <xdr:col>11</xdr:col>
          <xdr:colOff>142875</xdr:colOff>
          <xdr:row>23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161925</xdr:rowOff>
        </xdr:from>
        <xdr:to>
          <xdr:col>4</xdr:col>
          <xdr:colOff>142875</xdr:colOff>
          <xdr:row>21</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161925</xdr:rowOff>
        </xdr:from>
        <xdr:to>
          <xdr:col>7</xdr:col>
          <xdr:colOff>257175</xdr:colOff>
          <xdr:row>21</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161925</xdr:rowOff>
        </xdr:from>
        <xdr:to>
          <xdr:col>14</xdr:col>
          <xdr:colOff>257175</xdr:colOff>
          <xdr:row>21</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152400</xdr:rowOff>
        </xdr:from>
        <xdr:to>
          <xdr:col>4</xdr:col>
          <xdr:colOff>142875</xdr:colOff>
          <xdr:row>23</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161925</xdr:rowOff>
        </xdr:from>
        <xdr:to>
          <xdr:col>11</xdr:col>
          <xdr:colOff>142875</xdr:colOff>
          <xdr:row>23</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161925</xdr:rowOff>
        </xdr:from>
        <xdr:to>
          <xdr:col>7</xdr:col>
          <xdr:colOff>142875</xdr:colOff>
          <xdr:row>16</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161925</xdr:rowOff>
        </xdr:from>
        <xdr:to>
          <xdr:col>10</xdr:col>
          <xdr:colOff>142875</xdr:colOff>
          <xdr:row>16</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161925</xdr:rowOff>
        </xdr:from>
        <xdr:to>
          <xdr:col>14</xdr:col>
          <xdr:colOff>66675</xdr:colOff>
          <xdr:row>16</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161925</xdr:rowOff>
        </xdr:from>
        <xdr:to>
          <xdr:col>17</xdr:col>
          <xdr:colOff>0</xdr:colOff>
          <xdr:row>16</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161925</xdr:rowOff>
        </xdr:from>
        <xdr:to>
          <xdr:col>4</xdr:col>
          <xdr:colOff>142875</xdr:colOff>
          <xdr:row>18</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19</xdr:row>
          <xdr:rowOff>161925</xdr:rowOff>
        </xdr:from>
        <xdr:to>
          <xdr:col>4</xdr:col>
          <xdr:colOff>142875</xdr:colOff>
          <xdr:row>21</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161925</xdr:rowOff>
        </xdr:from>
        <xdr:to>
          <xdr:col>7</xdr:col>
          <xdr:colOff>257175</xdr:colOff>
          <xdr:row>21</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161925</xdr:rowOff>
        </xdr:from>
        <xdr:to>
          <xdr:col>14</xdr:col>
          <xdr:colOff>257175</xdr:colOff>
          <xdr:row>21</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152400</xdr:rowOff>
        </xdr:from>
        <xdr:to>
          <xdr:col>4</xdr:col>
          <xdr:colOff>142875</xdr:colOff>
          <xdr:row>23</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161925</xdr:rowOff>
        </xdr:from>
        <xdr:to>
          <xdr:col>11</xdr:col>
          <xdr:colOff>142875</xdr:colOff>
          <xdr:row>23</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161925</xdr:rowOff>
        </xdr:from>
        <xdr:to>
          <xdr:col>4</xdr:col>
          <xdr:colOff>142875</xdr:colOff>
          <xdr:row>21</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161925</xdr:rowOff>
        </xdr:from>
        <xdr:to>
          <xdr:col>7</xdr:col>
          <xdr:colOff>257175</xdr:colOff>
          <xdr:row>21</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161925</xdr:rowOff>
        </xdr:from>
        <xdr:to>
          <xdr:col>14</xdr:col>
          <xdr:colOff>257175</xdr:colOff>
          <xdr:row>21</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152400</xdr:rowOff>
        </xdr:from>
        <xdr:to>
          <xdr:col>4</xdr:col>
          <xdr:colOff>142875</xdr:colOff>
          <xdr:row>23</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161925</xdr:rowOff>
        </xdr:from>
        <xdr:to>
          <xdr:col>11</xdr:col>
          <xdr:colOff>142875</xdr:colOff>
          <xdr:row>23</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161925</xdr:rowOff>
        </xdr:from>
        <xdr:to>
          <xdr:col>4</xdr:col>
          <xdr:colOff>142875</xdr:colOff>
          <xdr:row>21</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161925</xdr:rowOff>
        </xdr:from>
        <xdr:to>
          <xdr:col>7</xdr:col>
          <xdr:colOff>257175</xdr:colOff>
          <xdr:row>21</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161925</xdr:rowOff>
        </xdr:from>
        <xdr:to>
          <xdr:col>14</xdr:col>
          <xdr:colOff>257175</xdr:colOff>
          <xdr:row>21</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152400</xdr:rowOff>
        </xdr:from>
        <xdr:to>
          <xdr:col>4</xdr:col>
          <xdr:colOff>142875</xdr:colOff>
          <xdr:row>23</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161925</xdr:rowOff>
        </xdr:from>
        <xdr:to>
          <xdr:col>11</xdr:col>
          <xdr:colOff>142875</xdr:colOff>
          <xdr:row>23</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161925</xdr:rowOff>
        </xdr:from>
        <xdr:to>
          <xdr:col>4</xdr:col>
          <xdr:colOff>142875</xdr:colOff>
          <xdr:row>21</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161925</xdr:rowOff>
        </xdr:from>
        <xdr:to>
          <xdr:col>7</xdr:col>
          <xdr:colOff>257175</xdr:colOff>
          <xdr:row>21</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161925</xdr:rowOff>
        </xdr:from>
        <xdr:to>
          <xdr:col>14</xdr:col>
          <xdr:colOff>257175</xdr:colOff>
          <xdr:row>21</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152400</xdr:rowOff>
        </xdr:from>
        <xdr:to>
          <xdr:col>4</xdr:col>
          <xdr:colOff>142875</xdr:colOff>
          <xdr:row>23</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5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161925</xdr:rowOff>
        </xdr:from>
        <xdr:to>
          <xdr:col>11</xdr:col>
          <xdr:colOff>142875</xdr:colOff>
          <xdr:row>23</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5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161925</xdr:rowOff>
        </xdr:from>
        <xdr:to>
          <xdr:col>7</xdr:col>
          <xdr:colOff>142875</xdr:colOff>
          <xdr:row>16</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161925</xdr:rowOff>
        </xdr:from>
        <xdr:to>
          <xdr:col>10</xdr:col>
          <xdr:colOff>142875</xdr:colOff>
          <xdr:row>16</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161925</xdr:rowOff>
        </xdr:from>
        <xdr:to>
          <xdr:col>14</xdr:col>
          <xdr:colOff>66675</xdr:colOff>
          <xdr:row>16</xdr:row>
          <xdr:rowOff>28575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5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161925</xdr:rowOff>
        </xdr:from>
        <xdr:to>
          <xdr:col>17</xdr:col>
          <xdr:colOff>0</xdr:colOff>
          <xdr:row>16</xdr:row>
          <xdr:rowOff>28575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5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161925</xdr:rowOff>
        </xdr:from>
        <xdr:to>
          <xdr:col>4</xdr:col>
          <xdr:colOff>142875</xdr:colOff>
          <xdr:row>18</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5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9525</xdr:colOff>
      <xdr:row>9</xdr:row>
      <xdr:rowOff>47625</xdr:rowOff>
    </xdr:from>
    <xdr:to>
      <xdr:col>18</xdr:col>
      <xdr:colOff>0</xdr:colOff>
      <xdr:row>9</xdr:row>
      <xdr:rowOff>323850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134100" y="1981200"/>
          <a:ext cx="533400" cy="2762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247650</xdr:colOff>
      <xdr:row>8</xdr:row>
      <xdr:rowOff>114300</xdr:rowOff>
    </xdr:from>
    <xdr:to>
      <xdr:col>24</xdr:col>
      <xdr:colOff>247650</xdr:colOff>
      <xdr:row>8</xdr:row>
      <xdr:rowOff>390525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134100" y="3067050"/>
          <a:ext cx="533400" cy="2762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2"/>
  <sheetViews>
    <sheetView showGridLines="0" topLeftCell="A34" workbookViewId="0">
      <selection activeCell="G56" sqref="G56"/>
    </sheetView>
  </sheetViews>
  <sheetFormatPr defaultColWidth="0" defaultRowHeight="14.25" customHeight="1" zeroHeight="1"/>
  <cols>
    <col min="1" max="1" width="2.375" style="1" customWidth="1"/>
    <col min="2" max="2" width="18" style="1" customWidth="1"/>
    <col min="3" max="9" width="9" style="1" customWidth="1"/>
    <col min="10" max="10" width="2.375" style="1" customWidth="1"/>
    <col min="11" max="16384" width="0" style="1" hidden="1"/>
  </cols>
  <sheetData>
    <row r="1" spans="1:9" ht="14.25" customHeight="1">
      <c r="A1" s="1" t="s">
        <v>289</v>
      </c>
      <c r="F1" s="110" t="s">
        <v>0</v>
      </c>
      <c r="G1" s="110"/>
    </row>
    <row r="2" spans="1:9" ht="14.25" customHeight="1">
      <c r="B2" s="2" t="s">
        <v>59</v>
      </c>
      <c r="C2" s="98"/>
      <c r="D2" s="99"/>
      <c r="F2" s="91" t="s">
        <v>285</v>
      </c>
      <c r="G2" s="2"/>
      <c r="H2" s="89" t="s">
        <v>286</v>
      </c>
      <c r="I2" s="92"/>
    </row>
    <row r="3" spans="1:9" ht="14.25" customHeight="1">
      <c r="A3" s="1" t="s">
        <v>288</v>
      </c>
      <c r="G3" s="90"/>
    </row>
    <row r="4" spans="1:9" ht="14.25" customHeight="1">
      <c r="B4" s="2" t="s">
        <v>60</v>
      </c>
      <c r="C4" s="3"/>
      <c r="D4" s="101" t="s">
        <v>61</v>
      </c>
      <c r="E4" s="102"/>
      <c r="F4" s="3"/>
      <c r="G4" s="101" t="s">
        <v>62</v>
      </c>
      <c r="H4" s="102"/>
      <c r="I4" s="3"/>
    </row>
    <row r="5" spans="1:9" ht="14.25" customHeight="1">
      <c r="A5" s="1" t="s">
        <v>290</v>
      </c>
      <c r="D5" s="4"/>
    </row>
    <row r="6" spans="1:9">
      <c r="B6" s="2" t="s">
        <v>63</v>
      </c>
      <c r="C6" s="5"/>
      <c r="D6" s="4"/>
    </row>
    <row r="7" spans="1:9" ht="14.25" customHeight="1">
      <c r="B7" s="2" t="s">
        <v>64</v>
      </c>
      <c r="C7" s="100"/>
      <c r="D7" s="100"/>
      <c r="E7" s="100"/>
      <c r="F7" s="100"/>
      <c r="G7" s="100"/>
      <c r="H7" s="100"/>
      <c r="I7" s="100"/>
    </row>
    <row r="8" spans="1:9" ht="14.25" customHeight="1">
      <c r="B8" s="2" t="s">
        <v>65</v>
      </c>
      <c r="C8" s="100"/>
      <c r="D8" s="100"/>
      <c r="E8" s="100"/>
      <c r="F8" s="100"/>
      <c r="G8" s="100"/>
      <c r="H8" s="100"/>
      <c r="I8" s="100"/>
    </row>
    <row r="9" spans="1:9" ht="28.5" customHeight="1">
      <c r="B9" s="2" t="s">
        <v>66</v>
      </c>
      <c r="C9" s="120"/>
      <c r="D9" s="121"/>
      <c r="E9" s="121"/>
      <c r="F9" s="121"/>
      <c r="G9" s="121"/>
      <c r="H9" s="121"/>
      <c r="I9" s="122"/>
    </row>
    <row r="10" spans="1:9" ht="14.25" customHeight="1">
      <c r="B10" s="2" t="s">
        <v>67</v>
      </c>
      <c r="C10" s="100"/>
      <c r="D10" s="100"/>
      <c r="E10" s="100"/>
      <c r="F10" s="100"/>
      <c r="G10" s="100"/>
      <c r="H10" s="100"/>
      <c r="I10" s="100"/>
    </row>
    <row r="11" spans="1:9" ht="14.25" customHeight="1">
      <c r="A11" s="1" t="s">
        <v>291</v>
      </c>
    </row>
    <row r="12" spans="1:9" ht="42.75" customHeight="1">
      <c r="B12" s="2" t="s">
        <v>68</v>
      </c>
      <c r="C12" s="120"/>
      <c r="D12" s="121"/>
      <c r="E12" s="121"/>
      <c r="F12" s="121"/>
      <c r="G12" s="121"/>
      <c r="H12" s="121"/>
      <c r="I12" s="122"/>
    </row>
    <row r="13" spans="1:9" ht="14.25" customHeight="1">
      <c r="B13" s="2" t="s">
        <v>69</v>
      </c>
      <c r="C13" s="98"/>
      <c r="D13" s="99"/>
      <c r="E13" s="6" t="s">
        <v>70</v>
      </c>
      <c r="F13" s="98"/>
      <c r="G13" s="98"/>
      <c r="H13" s="118" t="str">
        <f>IF(OR(開催日自="",開催日至=""),"","延べ　"&amp;DATEDIF(C13,F13,"D")+1&amp;"日")</f>
        <v/>
      </c>
      <c r="I13" s="119"/>
    </row>
    <row r="14" spans="1:9" ht="28.5" customHeight="1">
      <c r="B14" s="2" t="s">
        <v>71</v>
      </c>
      <c r="C14" s="120"/>
      <c r="D14" s="121"/>
      <c r="E14" s="121"/>
      <c r="F14" s="121"/>
      <c r="G14" s="121"/>
      <c r="H14" s="121"/>
      <c r="I14" s="122"/>
    </row>
    <row r="15" spans="1:9" ht="14.25" customHeight="1">
      <c r="B15" s="2" t="s">
        <v>72</v>
      </c>
      <c r="C15" s="116"/>
      <c r="D15" s="117"/>
      <c r="E15" s="112"/>
      <c r="F15" s="113"/>
      <c r="G15" s="113"/>
      <c r="H15" s="113"/>
      <c r="I15" s="114"/>
    </row>
    <row r="16" spans="1:9" ht="14.25" customHeight="1">
      <c r="B16" s="2" t="s">
        <v>73</v>
      </c>
      <c r="C16" s="116"/>
      <c r="D16" s="117"/>
      <c r="E16" s="112"/>
      <c r="F16" s="113"/>
      <c r="G16" s="113"/>
      <c r="H16" s="113"/>
      <c r="I16" s="114"/>
    </row>
    <row r="17" spans="1:9" ht="14.25" customHeight="1">
      <c r="B17" s="2" t="s">
        <v>74</v>
      </c>
      <c r="C17" s="7"/>
      <c r="D17" s="1" t="s">
        <v>75</v>
      </c>
      <c r="E17" s="103" t="s">
        <v>76</v>
      </c>
      <c r="F17" s="104"/>
      <c r="G17" s="104"/>
      <c r="H17" s="104"/>
      <c r="I17" s="104"/>
    </row>
    <row r="18" spans="1:9" ht="14.25" customHeight="1">
      <c r="B18" s="2" t="s">
        <v>77</v>
      </c>
      <c r="C18" s="8"/>
      <c r="D18" s="1" t="s">
        <v>75</v>
      </c>
      <c r="E18" s="103"/>
      <c r="F18" s="104"/>
      <c r="G18" s="104"/>
      <c r="H18" s="104"/>
      <c r="I18" s="104"/>
    </row>
    <row r="19" spans="1:9" ht="14.25" customHeight="1">
      <c r="B19" s="2" t="s">
        <v>78</v>
      </c>
      <c r="C19" s="8"/>
      <c r="D19" s="1" t="s">
        <v>75</v>
      </c>
      <c r="E19" s="104"/>
      <c r="F19" s="104"/>
      <c r="G19" s="104"/>
      <c r="H19" s="104"/>
      <c r="I19" s="104"/>
    </row>
    <row r="20" spans="1:9" ht="14.25" customHeight="1">
      <c r="A20" s="1" t="s">
        <v>292</v>
      </c>
    </row>
    <row r="21" spans="1:9" ht="14.25" customHeight="1">
      <c r="B21" s="2" t="s">
        <v>63</v>
      </c>
      <c r="C21" s="5"/>
    </row>
    <row r="22" spans="1:9" ht="14.25" customHeight="1">
      <c r="B22" s="2" t="s">
        <v>79</v>
      </c>
      <c r="C22" s="100"/>
      <c r="D22" s="100"/>
      <c r="E22" s="100"/>
      <c r="F22" s="100"/>
      <c r="G22" s="100"/>
      <c r="H22" s="100"/>
      <c r="I22" s="100"/>
    </row>
    <row r="23" spans="1:9" ht="14.25" customHeight="1">
      <c r="B23" s="2" t="s">
        <v>65</v>
      </c>
      <c r="C23" s="100"/>
      <c r="D23" s="100"/>
      <c r="E23" s="100"/>
      <c r="F23" s="100"/>
      <c r="G23" s="100"/>
      <c r="H23" s="100"/>
      <c r="I23" s="100"/>
    </row>
    <row r="24" spans="1:9" ht="14.25" customHeight="1">
      <c r="B24" s="2" t="s">
        <v>80</v>
      </c>
      <c r="C24" s="100"/>
      <c r="D24" s="100"/>
      <c r="E24" s="100"/>
      <c r="F24" s="100"/>
      <c r="G24" s="100"/>
      <c r="H24" s="100"/>
      <c r="I24" s="100"/>
    </row>
    <row r="25" spans="1:9" ht="14.25" customHeight="1">
      <c r="B25" s="2" t="s">
        <v>81</v>
      </c>
      <c r="C25" s="100"/>
      <c r="D25" s="100"/>
    </row>
    <row r="26" spans="1:9" ht="14.25" customHeight="1">
      <c r="B26" s="2" t="s">
        <v>82</v>
      </c>
      <c r="C26" s="115"/>
      <c r="D26" s="115"/>
    </row>
    <row r="27" spans="1:9" ht="14.25" customHeight="1">
      <c r="B27" s="2" t="s">
        <v>83</v>
      </c>
      <c r="C27" s="100"/>
      <c r="D27" s="100"/>
      <c r="E27" s="100"/>
      <c r="F27" s="100"/>
      <c r="G27" s="100"/>
      <c r="H27" s="100"/>
      <c r="I27" s="100"/>
    </row>
    <row r="28" spans="1:9" ht="14.25" customHeight="1">
      <c r="A28" s="1" t="s">
        <v>302</v>
      </c>
      <c r="C28" s="9"/>
      <c r="D28" s="10"/>
      <c r="E28"/>
      <c r="F28"/>
      <c r="G28"/>
      <c r="H28"/>
      <c r="I28"/>
    </row>
    <row r="29" spans="1:9" ht="14.25" customHeight="1">
      <c r="B29" s="2" t="s">
        <v>84</v>
      </c>
      <c r="C29" s="96"/>
      <c r="D29" s="97"/>
      <c r="E29" s="11" t="s">
        <v>1</v>
      </c>
      <c r="F29"/>
      <c r="G29"/>
      <c r="H29"/>
      <c r="I29"/>
    </row>
    <row r="30" spans="1:9" ht="14.25" customHeight="1">
      <c r="B30" s="2" t="s">
        <v>85</v>
      </c>
      <c r="C30" s="96"/>
      <c r="D30" s="97"/>
      <c r="E30" s="11" t="s">
        <v>2</v>
      </c>
      <c r="F30"/>
      <c r="G30"/>
      <c r="H30"/>
      <c r="I30"/>
    </row>
    <row r="31" spans="1:9" ht="14.25" customHeight="1">
      <c r="B31" s="2" t="s">
        <v>86</v>
      </c>
      <c r="C31" s="12" t="s">
        <v>3</v>
      </c>
      <c r="D31" s="10"/>
      <c r="E31"/>
      <c r="F31"/>
      <c r="G31"/>
      <c r="H31"/>
      <c r="I31"/>
    </row>
    <row r="32" spans="1:9" ht="14.25" customHeight="1">
      <c r="B32" s="2" t="s">
        <v>87</v>
      </c>
      <c r="C32" s="108"/>
      <c r="D32" s="109"/>
      <c r="E32"/>
      <c r="F32"/>
      <c r="G32"/>
      <c r="H32"/>
      <c r="I32"/>
    </row>
    <row r="33" spans="1:10" ht="14.25" customHeight="1">
      <c r="B33" s="2" t="s">
        <v>88</v>
      </c>
      <c r="C33" s="105"/>
      <c r="D33" s="106"/>
      <c r="E33" s="106"/>
      <c r="F33" s="106"/>
      <c r="G33" s="106"/>
      <c r="H33" s="106"/>
      <c r="I33" s="107"/>
    </row>
    <row r="34" spans="1:10" ht="14.25" customHeight="1">
      <c r="B34" s="2" t="s">
        <v>89</v>
      </c>
      <c r="C34" s="105"/>
      <c r="D34" s="106"/>
      <c r="E34" s="106"/>
      <c r="F34" s="106"/>
      <c r="G34" s="106"/>
      <c r="H34" s="106"/>
      <c r="I34" s="107"/>
    </row>
    <row r="35" spans="1:10" ht="14.25" customHeight="1">
      <c r="A35" s="1" t="s">
        <v>293</v>
      </c>
      <c r="C35" s="9"/>
      <c r="D35" s="10"/>
      <c r="E35"/>
      <c r="F35"/>
      <c r="G35"/>
      <c r="H35"/>
      <c r="I35"/>
    </row>
    <row r="36" spans="1:10" ht="14.25" customHeight="1">
      <c r="B36" s="1" t="s">
        <v>90</v>
      </c>
      <c r="C36" s="9"/>
      <c r="D36" s="10"/>
      <c r="E36"/>
      <c r="F36" s="94" t="s">
        <v>4</v>
      </c>
      <c r="G36" s="95"/>
      <c r="H36"/>
      <c r="I36"/>
    </row>
    <row r="37" spans="1:10" ht="14.25" customHeight="1">
      <c r="C37" s="9"/>
      <c r="D37" s="10"/>
      <c r="E37"/>
      <c r="F37"/>
      <c r="G37"/>
      <c r="H37"/>
      <c r="I37"/>
    </row>
    <row r="38" spans="1:10" ht="14.25" customHeight="1">
      <c r="B38" s="93" t="s">
        <v>91</v>
      </c>
      <c r="C38" s="93"/>
      <c r="D38" s="93"/>
      <c r="E38" s="93"/>
      <c r="F38" s="93"/>
      <c r="G38" s="93"/>
      <c r="H38" s="93"/>
      <c r="I38" s="93"/>
    </row>
    <row r="39" spans="1:10" ht="14.25" customHeight="1">
      <c r="B39" s="13" t="s">
        <v>92</v>
      </c>
      <c r="C39" s="14"/>
      <c r="D39" s="14" t="s">
        <v>280</v>
      </c>
      <c r="E39" s="14"/>
      <c r="F39" s="14"/>
      <c r="G39" s="14"/>
      <c r="H39" s="14"/>
      <c r="I39" s="14"/>
    </row>
    <row r="40" spans="1:10" ht="14.25" customHeight="1">
      <c r="B40" s="13" t="s">
        <v>93</v>
      </c>
      <c r="C40" s="14"/>
      <c r="D40" s="14" t="s">
        <v>94</v>
      </c>
      <c r="E40" s="14"/>
      <c r="F40" s="14"/>
      <c r="G40" s="14"/>
      <c r="H40" s="14"/>
      <c r="I40" s="14"/>
    </row>
    <row r="41" spans="1:10" ht="14.25" customHeight="1">
      <c r="B41" s="13" t="s">
        <v>95</v>
      </c>
      <c r="C41" s="14"/>
      <c r="D41" s="14" t="s">
        <v>94</v>
      </c>
      <c r="E41" s="14"/>
      <c r="F41" s="14"/>
      <c r="G41" s="14"/>
      <c r="H41" s="14"/>
      <c r="I41" s="14"/>
    </row>
    <row r="42" spans="1:10" ht="14.25" customHeight="1">
      <c r="B42" s="13" t="s">
        <v>96</v>
      </c>
      <c r="C42" s="14"/>
      <c r="D42" s="14" t="s">
        <v>94</v>
      </c>
      <c r="E42" s="14" t="s">
        <v>97</v>
      </c>
      <c r="F42" s="14"/>
      <c r="G42" s="14"/>
      <c r="H42" s="14"/>
      <c r="I42" s="14"/>
    </row>
    <row r="43" spans="1:10" ht="14.25" customHeight="1">
      <c r="B43" s="13" t="s">
        <v>98</v>
      </c>
      <c r="C43" s="14"/>
      <c r="D43" s="14" t="s">
        <v>94</v>
      </c>
      <c r="E43" s="14" t="s">
        <v>99</v>
      </c>
      <c r="F43" s="14"/>
      <c r="G43" s="14"/>
      <c r="H43" s="14"/>
      <c r="I43" s="14"/>
    </row>
    <row r="44" spans="1:10" ht="14.25" customHeight="1"/>
    <row r="45" spans="1:10" s="17" customFormat="1" ht="14.25" customHeight="1">
      <c r="A45" s="15"/>
      <c r="B45" s="16" t="s">
        <v>100</v>
      </c>
      <c r="C45" s="15"/>
      <c r="D45" s="15" t="s">
        <v>101</v>
      </c>
      <c r="E45" s="15"/>
      <c r="F45" s="15"/>
      <c r="G45" s="15"/>
      <c r="H45" s="15"/>
      <c r="I45" s="15"/>
      <c r="J45" s="15"/>
    </row>
    <row r="46" spans="1:10" ht="14.25" customHeight="1">
      <c r="A46" s="1" t="s">
        <v>287</v>
      </c>
    </row>
    <row r="47" spans="1:10" ht="14.25" customHeight="1">
      <c r="B47" s="2" t="s">
        <v>59</v>
      </c>
      <c r="C47" s="98"/>
      <c r="D47" s="99"/>
    </row>
    <row r="48" spans="1:10" ht="14.25" customHeight="1">
      <c r="A48" s="1" t="s">
        <v>294</v>
      </c>
    </row>
    <row r="49" spans="1:9" ht="14.25" customHeight="1">
      <c r="B49" s="2" t="s">
        <v>102</v>
      </c>
      <c r="C49" s="98"/>
      <c r="D49" s="99"/>
      <c r="E49" s="101" t="s">
        <v>103</v>
      </c>
      <c r="F49" s="102"/>
      <c r="G49" s="18"/>
    </row>
    <row r="50" spans="1:9" ht="14.25" customHeight="1">
      <c r="A50" s="1" t="s">
        <v>299</v>
      </c>
    </row>
    <row r="51" spans="1:9" ht="14.25" customHeight="1">
      <c r="B51" s="2" t="s">
        <v>104</v>
      </c>
      <c r="C51" s="3"/>
      <c r="D51" s="1" t="s">
        <v>105</v>
      </c>
    </row>
    <row r="52" spans="1:9" ht="14.25" customHeight="1">
      <c r="A52" s="1" t="s">
        <v>295</v>
      </c>
    </row>
    <row r="53" spans="1:9" ht="14.25" customHeight="1">
      <c r="B53" s="2" t="s">
        <v>74</v>
      </c>
      <c r="C53" s="8"/>
      <c r="D53" s="1" t="s">
        <v>75</v>
      </c>
      <c r="E53" s="103" t="s">
        <v>106</v>
      </c>
      <c r="F53" s="104"/>
      <c r="G53" s="104"/>
      <c r="H53" s="104"/>
      <c r="I53" s="104"/>
    </row>
    <row r="54" spans="1:9" ht="14.25" customHeight="1">
      <c r="B54" s="2" t="s">
        <v>77</v>
      </c>
      <c r="C54" s="8"/>
      <c r="D54" s="1" t="s">
        <v>75</v>
      </c>
      <c r="E54" s="103"/>
      <c r="F54" s="104"/>
      <c r="G54" s="104"/>
      <c r="H54" s="104"/>
      <c r="I54" s="104"/>
    </row>
    <row r="55" spans="1:9" ht="14.25" customHeight="1">
      <c r="B55" s="2" t="s">
        <v>78</v>
      </c>
      <c r="C55" s="8"/>
      <c r="D55" s="1" t="s">
        <v>75</v>
      </c>
      <c r="E55" s="104"/>
      <c r="F55" s="104"/>
      <c r="G55" s="104"/>
      <c r="H55" s="104"/>
      <c r="I55" s="104"/>
    </row>
    <row r="56" spans="1:9" ht="14.25" customHeight="1">
      <c r="A56" s="1" t="s">
        <v>296</v>
      </c>
    </row>
    <row r="57" spans="1:9" ht="14.25" customHeight="1">
      <c r="B57" s="2" t="s">
        <v>63</v>
      </c>
      <c r="C57" s="5"/>
    </row>
    <row r="58" spans="1:9" ht="14.25" customHeight="1">
      <c r="B58" s="2" t="s">
        <v>79</v>
      </c>
      <c r="C58" s="100"/>
      <c r="D58" s="100"/>
      <c r="E58" s="100"/>
      <c r="F58" s="100"/>
      <c r="G58" s="100"/>
      <c r="H58" s="100"/>
      <c r="I58" s="100"/>
    </row>
    <row r="59" spans="1:9" ht="14.25" customHeight="1">
      <c r="B59" s="2" t="s">
        <v>65</v>
      </c>
      <c r="C59" s="100"/>
      <c r="D59" s="100"/>
      <c r="E59" s="100"/>
      <c r="F59" s="100"/>
      <c r="G59" s="100"/>
      <c r="H59" s="100"/>
      <c r="I59" s="100"/>
    </row>
    <row r="60" spans="1:9" ht="14.25" customHeight="1">
      <c r="B60" s="2" t="s">
        <v>66</v>
      </c>
      <c r="C60" s="100"/>
      <c r="D60" s="100"/>
      <c r="E60" s="100"/>
      <c r="F60" s="100"/>
      <c r="G60" s="100"/>
      <c r="H60" s="100"/>
      <c r="I60" s="100"/>
    </row>
    <row r="61" spans="1:9" ht="14.25" customHeight="1">
      <c r="B61" s="2" t="s">
        <v>107</v>
      </c>
      <c r="C61" s="100"/>
      <c r="D61" s="100"/>
      <c r="E61" s="100"/>
      <c r="F61" s="100"/>
      <c r="G61" s="100"/>
      <c r="H61" s="100"/>
      <c r="I61" s="100"/>
    </row>
    <row r="62" spans="1:9" ht="14.25" customHeight="1">
      <c r="B62" s="2" t="s">
        <v>108</v>
      </c>
      <c r="C62" s="100"/>
      <c r="D62" s="100"/>
    </row>
    <row r="63" spans="1:9" ht="14.25" customHeight="1">
      <c r="A63" s="1" t="s">
        <v>297</v>
      </c>
      <c r="E63" s="110" t="s">
        <v>5</v>
      </c>
      <c r="F63" s="110"/>
    </row>
    <row r="64" spans="1:9" ht="14.25" customHeight="1">
      <c r="A64" s="1" t="s">
        <v>298</v>
      </c>
      <c r="E64" s="110" t="s">
        <v>6</v>
      </c>
      <c r="F64" s="111"/>
    </row>
    <row r="65" spans="2:9" ht="14.25" customHeight="1"/>
    <row r="66" spans="2:9" ht="14.25" customHeight="1">
      <c r="B66" s="93" t="s">
        <v>109</v>
      </c>
      <c r="C66" s="93"/>
      <c r="D66" s="93"/>
      <c r="E66" s="93"/>
      <c r="F66" s="93"/>
      <c r="G66" s="93"/>
      <c r="H66" s="93"/>
      <c r="I66" s="93"/>
    </row>
    <row r="67" spans="2:9" ht="14.25" customHeight="1">
      <c r="B67" s="13" t="s">
        <v>110</v>
      </c>
      <c r="C67" s="14"/>
      <c r="D67" s="14" t="s">
        <v>280</v>
      </c>
      <c r="E67" s="14"/>
      <c r="F67" s="14"/>
      <c r="G67" s="14"/>
      <c r="H67" s="14"/>
      <c r="I67" s="14"/>
    </row>
    <row r="68" spans="2:9" ht="14.25" customHeight="1">
      <c r="B68" s="13" t="s">
        <v>111</v>
      </c>
      <c r="C68" s="14"/>
      <c r="D68" s="14" t="s">
        <v>94</v>
      </c>
      <c r="E68" s="14"/>
      <c r="F68" s="14"/>
      <c r="G68" s="14"/>
      <c r="H68" s="14"/>
      <c r="I68" s="14"/>
    </row>
    <row r="69" spans="2:9" ht="14.25" customHeight="1">
      <c r="B69" s="13" t="s">
        <v>112</v>
      </c>
      <c r="C69" s="14"/>
      <c r="D69" s="14" t="s">
        <v>94</v>
      </c>
      <c r="E69" s="14"/>
      <c r="F69" s="14"/>
      <c r="G69" s="14"/>
      <c r="H69" s="14"/>
      <c r="I69" s="14"/>
    </row>
    <row r="70" spans="2:9" ht="14.25" customHeight="1">
      <c r="B70" s="13" t="s">
        <v>113</v>
      </c>
      <c r="C70" s="14"/>
      <c r="D70" s="14" t="s">
        <v>279</v>
      </c>
      <c r="E70" s="14"/>
      <c r="F70" s="14" t="s">
        <v>114</v>
      </c>
      <c r="G70" s="14"/>
      <c r="H70" s="14"/>
      <c r="I70" s="14"/>
    </row>
    <row r="71" spans="2:9" ht="14.25" customHeight="1">
      <c r="B71" s="13" t="s">
        <v>115</v>
      </c>
      <c r="C71" s="14"/>
      <c r="D71" s="14" t="s">
        <v>280</v>
      </c>
      <c r="E71" s="14"/>
      <c r="F71" s="14"/>
      <c r="G71" s="14"/>
      <c r="H71" s="14"/>
      <c r="I71" s="14"/>
    </row>
    <row r="72" spans="2:9" ht="14.25" customHeight="1">
      <c r="B72" s="13" t="s">
        <v>116</v>
      </c>
      <c r="C72" s="14"/>
      <c r="D72" s="14" t="s">
        <v>281</v>
      </c>
      <c r="E72" s="14"/>
      <c r="F72" s="14" t="s">
        <v>117</v>
      </c>
      <c r="G72" s="14"/>
      <c r="H72" s="14"/>
      <c r="I72" s="14"/>
    </row>
    <row r="73" spans="2:9" ht="14.25" customHeight="1">
      <c r="B73" s="13" t="s">
        <v>283</v>
      </c>
      <c r="C73" s="14"/>
      <c r="D73" s="14" t="s">
        <v>282</v>
      </c>
      <c r="E73" s="14"/>
      <c r="F73" s="14" t="s">
        <v>284</v>
      </c>
      <c r="G73" s="14"/>
      <c r="H73" s="14"/>
      <c r="I73" s="14"/>
    </row>
    <row r="74" spans="2:9" ht="14.25" customHeight="1">
      <c r="B74" s="13" t="s">
        <v>118</v>
      </c>
      <c r="C74" s="14"/>
      <c r="D74" s="14" t="s">
        <v>119</v>
      </c>
      <c r="E74" s="14"/>
      <c r="F74" s="14" t="s">
        <v>120</v>
      </c>
      <c r="G74" s="14"/>
      <c r="H74" s="14"/>
      <c r="I74" s="14"/>
    </row>
    <row r="75" spans="2:9" ht="14.25" customHeight="1">
      <c r="B75" s="13" t="s">
        <v>121</v>
      </c>
      <c r="C75" s="14"/>
      <c r="D75" s="14" t="s">
        <v>119</v>
      </c>
      <c r="E75" s="14"/>
      <c r="F75" s="14" t="s">
        <v>122</v>
      </c>
      <c r="G75" s="14"/>
      <c r="H75" s="14"/>
      <c r="I75" s="14"/>
    </row>
    <row r="76" spans="2:9" ht="14.25" customHeight="1">
      <c r="B76" s="13" t="s">
        <v>123</v>
      </c>
      <c r="C76" s="14"/>
      <c r="D76" s="14" t="s">
        <v>124</v>
      </c>
      <c r="E76" s="14"/>
      <c r="F76" s="14"/>
      <c r="G76" s="14"/>
      <c r="H76" s="14"/>
      <c r="I76" s="14"/>
    </row>
    <row r="77" spans="2:9" ht="14.25" customHeight="1"/>
    <row r="79" spans="2:9" ht="14.25" hidden="1" customHeight="1">
      <c r="B79" s="2" t="s">
        <v>125</v>
      </c>
      <c r="C79" s="19" t="s">
        <v>126</v>
      </c>
      <c r="D79" s="19" t="s">
        <v>127</v>
      </c>
      <c r="E79" s="19" t="s">
        <v>128</v>
      </c>
      <c r="F79" s="19" t="s">
        <v>129</v>
      </c>
      <c r="G79" s="19" t="s">
        <v>130</v>
      </c>
      <c r="H79" s="19" t="s">
        <v>131</v>
      </c>
    </row>
    <row r="80" spans="2:9" ht="14.25" hidden="1" customHeight="1">
      <c r="B80" s="2"/>
      <c r="C80" s="2">
        <f>IF(種類="大会",1,0)</f>
        <v>0</v>
      </c>
      <c r="D80" s="2">
        <f>IF(種類="会議",1,0)</f>
        <v>0</v>
      </c>
      <c r="E80" s="2">
        <f>IF(種類="集会",1,0)</f>
        <v>0</v>
      </c>
      <c r="F80" s="2" t="b">
        <v>0</v>
      </c>
      <c r="G80" s="2">
        <f>IF(種類="スポーツ大会",1,0)</f>
        <v>0</v>
      </c>
      <c r="H80" s="2">
        <f>IF(種類="その他種類",1,0)</f>
        <v>0</v>
      </c>
    </row>
    <row r="81" spans="2:7" ht="14.25" hidden="1" customHeight="1">
      <c r="B81" s="2" t="s">
        <v>132</v>
      </c>
      <c r="C81" s="19" t="s">
        <v>133</v>
      </c>
      <c r="D81" s="19" t="s">
        <v>134</v>
      </c>
      <c r="E81" s="19" t="s">
        <v>135</v>
      </c>
      <c r="F81" s="19" t="s">
        <v>136</v>
      </c>
      <c r="G81" s="19" t="s">
        <v>131</v>
      </c>
    </row>
    <row r="82" spans="2:7" ht="14.25" hidden="1" customHeight="1">
      <c r="B82" s="2"/>
      <c r="C82" s="2">
        <f>IF(規模="全国規模",1,0)</f>
        <v>0</v>
      </c>
      <c r="D82" s="2">
        <f>IF(規模="中四国ブロック規模",1,0)</f>
        <v>0</v>
      </c>
      <c r="E82" s="2">
        <f>IF(規模="中国ブロック規模",1,0)</f>
        <v>0</v>
      </c>
      <c r="F82" s="2">
        <f>IF(規模="西日本ブロック規模",1,0)</f>
        <v>0</v>
      </c>
      <c r="G82" s="2">
        <f>IF(規模="その他規模",1,0)</f>
        <v>0</v>
      </c>
    </row>
  </sheetData>
  <mergeCells count="43">
    <mergeCell ref="F1:G1"/>
    <mergeCell ref="C2:D2"/>
    <mergeCell ref="E16:I16"/>
    <mergeCell ref="D4:E4"/>
    <mergeCell ref="G4:H4"/>
    <mergeCell ref="F13:G13"/>
    <mergeCell ref="H13:I13"/>
    <mergeCell ref="C7:I7"/>
    <mergeCell ref="C8:I8"/>
    <mergeCell ref="C9:I9"/>
    <mergeCell ref="C10:I10"/>
    <mergeCell ref="C12:I12"/>
    <mergeCell ref="C13:D13"/>
    <mergeCell ref="C14:I14"/>
    <mergeCell ref="C27:I27"/>
    <mergeCell ref="E15:I15"/>
    <mergeCell ref="E17:I19"/>
    <mergeCell ref="C22:I22"/>
    <mergeCell ref="C30:D30"/>
    <mergeCell ref="C25:D25"/>
    <mergeCell ref="C26:D26"/>
    <mergeCell ref="C16:D16"/>
    <mergeCell ref="C15:D15"/>
    <mergeCell ref="C23:I23"/>
    <mergeCell ref="C24:I24"/>
    <mergeCell ref="B66:I66"/>
    <mergeCell ref="C58:I58"/>
    <mergeCell ref="C59:I59"/>
    <mergeCell ref="C60:I60"/>
    <mergeCell ref="C61:I61"/>
    <mergeCell ref="E64:F64"/>
    <mergeCell ref="E63:F63"/>
    <mergeCell ref="B38:I38"/>
    <mergeCell ref="F36:G36"/>
    <mergeCell ref="C29:D29"/>
    <mergeCell ref="C47:D47"/>
    <mergeCell ref="C62:D62"/>
    <mergeCell ref="C49:D49"/>
    <mergeCell ref="E49:F49"/>
    <mergeCell ref="E53:I55"/>
    <mergeCell ref="C33:I33"/>
    <mergeCell ref="C34:I34"/>
    <mergeCell ref="C32:D32"/>
  </mergeCells>
  <phoneticPr fontId="3"/>
  <conditionalFormatting sqref="C2:D2 C4 C6 C7:I7 C9:I10 C12:I12 C13:D13 F13:G13 C14:I14 C15:D16 C17:C19 C21 C22:I22 C24:I24 C25:D25 C29:D30 C31 C32:D32 C33:I34 C47:D47 C49:D49 G49 C51 C53:C55 C57 C58:I58 C60:I61 C62:D62">
    <cfRule type="cellIs" dxfId="2" priority="3" stopIfTrue="1" operator="equal">
      <formula>""</formula>
    </cfRule>
  </conditionalFormatting>
  <conditionalFormatting sqref="G2">
    <cfRule type="cellIs" dxfId="1" priority="1" operator="equal">
      <formula>""</formula>
    </cfRule>
    <cfRule type="cellIs" dxfId="0" priority="2" operator="equal">
      <formula>""""""</formula>
    </cfRule>
  </conditionalFormatting>
  <dataValidations count="6">
    <dataValidation type="list" allowBlank="1" showInputMessage="1" showErrorMessage="1" sqref="C31" xr:uid="{00000000-0002-0000-0000-000000000000}">
      <formula1>"普通,当座"</formula1>
    </dataValidation>
    <dataValidation type="list" allowBlank="1" showInputMessage="1" showErrorMessage="1" sqref="E29" xr:uid="{00000000-0002-0000-0000-000001000000}">
      <formula1>"銀行,金庫,農協,組合"</formula1>
    </dataValidation>
    <dataValidation type="list" allowBlank="1" showInputMessage="1" showErrorMessage="1" sqref="E30" xr:uid="{00000000-0002-0000-0000-000002000000}">
      <formula1>"支店,出張所"</formula1>
    </dataValidation>
    <dataValidation type="list" allowBlank="1" showInputMessage="1" showErrorMessage="1" sqref="C4" xr:uid="{00000000-0002-0000-0000-000003000000}">
      <formula1>"0,25000,37500,50000,75000,100000"</formula1>
    </dataValidation>
    <dataValidation type="list" allowBlank="1" showInputMessage="1" showErrorMessage="1" sqref="C15:D15" xr:uid="{00000000-0002-0000-0000-000004000000}">
      <formula1>"大会,会議,集会,研修会,学術会議、スポーツ大会,その他種類,企業コンベンション"</formula1>
    </dataValidation>
    <dataValidation type="list" allowBlank="1" showInputMessage="1" showErrorMessage="1" sqref="C16:D16" xr:uid="{00000000-0002-0000-0000-000005000000}">
      <formula1>"全国・西日本規模,中国・四国規模"</formula1>
    </dataValidation>
  </dataValidations>
  <hyperlinks>
    <hyperlink ref="E64" location="参加者名簿!A1" display="参加者名簿シートに移動" xr:uid="{00000000-0004-0000-0000-000000000000}"/>
    <hyperlink ref="F36" location="収支予算書!A1" display="収支予算書シートに移動" xr:uid="{00000000-0004-0000-0000-000001000000}"/>
    <hyperlink ref="E63:F63" location="収支決算書!A1" display="収支決算書シートに移動" xr:uid="{00000000-0004-0000-0000-000002000000}"/>
    <hyperlink ref="F1:G1" location="基本情報!A45" display="実績報告はこちら" xr:uid="{00000000-0004-0000-0000-000003000000}"/>
  </hyperlinks>
  <pageMargins left="0.75" right="0.75" top="1" bottom="1" header="0.51200000000000001" footer="0.51200000000000001"/>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A1:Z23"/>
  <sheetViews>
    <sheetView showGridLines="0" tabSelected="1" workbookViewId="0">
      <selection activeCell="M10" sqref="M10:Y10"/>
    </sheetView>
  </sheetViews>
  <sheetFormatPr defaultColWidth="0" defaultRowHeight="14.25" customHeight="1" zeroHeight="1"/>
  <cols>
    <col min="1" max="1" width="3.75" style="29" customWidth="1"/>
    <col min="2" max="24" width="3.5" style="29" customWidth="1"/>
    <col min="25" max="25" width="3.75" style="29" customWidth="1"/>
    <col min="26" max="16384" width="9" style="29" hidden="1"/>
  </cols>
  <sheetData>
    <row r="1" spans="1:26" ht="13.5">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29">
        <v>0</v>
      </c>
    </row>
    <row r="2" spans="1:26" ht="13.5">
      <c r="A2" s="125"/>
      <c r="B2" s="193"/>
      <c r="C2" s="193"/>
      <c r="D2" s="193"/>
      <c r="E2" s="193"/>
      <c r="F2" s="193"/>
      <c r="G2" s="193"/>
      <c r="H2" s="193"/>
      <c r="I2" s="193"/>
      <c r="J2" s="193"/>
      <c r="K2" s="193"/>
      <c r="L2" s="193"/>
      <c r="M2" s="193"/>
      <c r="N2" s="193"/>
      <c r="O2" s="193"/>
      <c r="P2" s="193"/>
      <c r="Q2" s="193"/>
      <c r="R2" s="193"/>
      <c r="S2" s="29" t="str">
        <f>IF(実績申請日="","令和　　年　　月　　日",DBCS(TEXT(実績申請日,"gggee年m月d日")))</f>
        <v>令和　　年　　月　　日</v>
      </c>
      <c r="T2" s="33"/>
      <c r="V2" s="33"/>
      <c r="X2" s="21"/>
      <c r="Z2" s="29">
        <v>1</v>
      </c>
    </row>
    <row r="3" spans="1:26" ht="54.75" customHeight="1">
      <c r="A3" s="376" t="s">
        <v>272</v>
      </c>
      <c r="B3" s="376"/>
      <c r="C3" s="376"/>
      <c r="D3" s="376"/>
      <c r="E3" s="376"/>
      <c r="F3" s="376"/>
      <c r="G3" s="376"/>
      <c r="H3" s="376"/>
      <c r="I3" s="376"/>
      <c r="J3" s="376"/>
      <c r="K3" s="376"/>
      <c r="L3" s="376"/>
      <c r="M3" s="376"/>
      <c r="N3" s="376"/>
      <c r="O3" s="376"/>
      <c r="P3" s="376"/>
      <c r="Q3" s="376"/>
      <c r="R3" s="376"/>
      <c r="S3" s="376"/>
      <c r="T3" s="376"/>
      <c r="U3" s="376"/>
      <c r="V3" s="376"/>
      <c r="W3" s="376"/>
      <c r="X3" s="376"/>
      <c r="Y3" s="376"/>
      <c r="Z3" s="29">
        <v>2</v>
      </c>
    </row>
    <row r="4" spans="1:26" ht="21" customHeight="1">
      <c r="A4" s="377"/>
      <c r="B4" s="193"/>
      <c r="C4" s="193"/>
      <c r="D4" s="193"/>
      <c r="E4" s="193"/>
      <c r="F4" s="193"/>
      <c r="G4" s="193"/>
      <c r="H4" s="193"/>
      <c r="I4" s="193"/>
      <c r="J4" s="193"/>
      <c r="K4" s="193"/>
      <c r="L4" s="193"/>
      <c r="M4" s="193"/>
      <c r="N4" s="193"/>
      <c r="O4" s="193"/>
      <c r="P4" s="193"/>
      <c r="Q4" s="193"/>
      <c r="R4" s="193"/>
      <c r="S4" s="193"/>
      <c r="T4" s="193"/>
      <c r="U4" s="193"/>
      <c r="V4" s="193"/>
      <c r="W4" s="193"/>
      <c r="X4" s="193"/>
      <c r="Y4" s="193"/>
      <c r="Z4" s="29">
        <v>3</v>
      </c>
    </row>
    <row r="5" spans="1:26" ht="21" customHeight="1">
      <c r="A5" s="377"/>
      <c r="B5" s="193"/>
      <c r="C5" s="193"/>
      <c r="D5" s="193"/>
      <c r="E5" s="193"/>
      <c r="F5" s="193"/>
      <c r="G5" s="193"/>
      <c r="H5" s="193"/>
      <c r="I5" s="193"/>
      <c r="J5" s="193"/>
      <c r="K5" s="193"/>
      <c r="L5" s="193"/>
      <c r="M5" s="193"/>
      <c r="N5" s="193"/>
      <c r="O5" s="193"/>
      <c r="P5" s="193"/>
      <c r="Q5" s="193"/>
      <c r="R5" s="193"/>
      <c r="S5" s="193"/>
      <c r="T5" s="193"/>
      <c r="U5" s="193"/>
      <c r="V5" s="193"/>
      <c r="W5" s="193"/>
      <c r="X5" s="193"/>
      <c r="Y5" s="193"/>
      <c r="Z5" s="29">
        <v>4</v>
      </c>
    </row>
    <row r="6" spans="1:26" ht="27.75" customHeight="1">
      <c r="A6" s="193"/>
      <c r="B6" s="193"/>
      <c r="C6" s="193"/>
      <c r="D6" s="193"/>
      <c r="E6" s="193"/>
      <c r="F6" s="193"/>
      <c r="G6" s="193"/>
      <c r="H6" s="193"/>
      <c r="I6" s="193"/>
      <c r="J6" s="193"/>
      <c r="K6" s="193"/>
      <c r="L6" s="193"/>
      <c r="M6" s="193"/>
      <c r="N6" s="193"/>
      <c r="O6" s="193"/>
      <c r="P6" s="193"/>
      <c r="Q6" s="193"/>
      <c r="R6" s="193"/>
      <c r="S6" s="193"/>
      <c r="T6" s="193"/>
      <c r="U6" s="193"/>
      <c r="V6" s="193"/>
      <c r="W6" s="193"/>
      <c r="X6" s="193"/>
      <c r="Y6" s="193"/>
      <c r="Z6" s="29">
        <v>5</v>
      </c>
    </row>
    <row r="7" spans="1:26" ht="40.5" customHeight="1">
      <c r="A7" s="196"/>
      <c r="B7" s="196"/>
      <c r="C7" s="196"/>
      <c r="D7" s="196"/>
      <c r="E7" s="196"/>
      <c r="F7" s="196"/>
      <c r="G7" s="196"/>
      <c r="H7" s="196"/>
      <c r="I7" s="196"/>
      <c r="J7" s="196"/>
      <c r="K7" s="196"/>
      <c r="L7" s="196"/>
      <c r="M7" s="377" t="s">
        <v>258</v>
      </c>
      <c r="N7" s="193"/>
      <c r="O7" s="193"/>
      <c r="P7" s="193"/>
      <c r="Q7" s="193"/>
      <c r="R7" s="130" t="str">
        <f>IF(申請者住所="","",IF(申請者住所１="",DBCS(申請者住所),DBCS(申請者住所&amp;CHAR(10)&amp;申請者住所１)))</f>
        <v/>
      </c>
      <c r="S7" s="131"/>
      <c r="T7" s="131"/>
      <c r="U7" s="131"/>
      <c r="V7" s="131"/>
      <c r="W7" s="131"/>
      <c r="X7" s="131"/>
      <c r="Y7" s="131"/>
      <c r="Z7" s="29">
        <v>6</v>
      </c>
    </row>
    <row r="8" spans="1:26" ht="40.5" customHeight="1">
      <c r="A8" s="196"/>
      <c r="B8" s="196"/>
      <c r="C8" s="196"/>
      <c r="D8" s="196"/>
      <c r="E8" s="196"/>
      <c r="F8" s="196"/>
      <c r="G8" s="196"/>
      <c r="H8" s="196"/>
      <c r="I8" s="196"/>
      <c r="J8" s="196"/>
      <c r="K8" s="196"/>
      <c r="L8" s="196"/>
      <c r="M8" s="377" t="s">
        <v>259</v>
      </c>
      <c r="N8" s="193"/>
      <c r="O8" s="193"/>
      <c r="P8" s="193"/>
      <c r="Q8" s="193"/>
      <c r="R8" s="130" t="str">
        <f>IF(団体名="","",DBCS(団体名))</f>
        <v/>
      </c>
      <c r="S8" s="131"/>
      <c r="T8" s="131"/>
      <c r="U8" s="131"/>
      <c r="V8" s="131"/>
      <c r="W8" s="131"/>
      <c r="X8" s="131"/>
      <c r="Y8" s="131"/>
      <c r="Z8" s="29">
        <v>7</v>
      </c>
    </row>
    <row r="9" spans="1:26" ht="40.5" customHeight="1">
      <c r="A9" s="196"/>
      <c r="B9" s="196"/>
      <c r="C9" s="196"/>
      <c r="D9" s="196"/>
      <c r="E9" s="196"/>
      <c r="F9" s="196"/>
      <c r="G9" s="196"/>
      <c r="H9" s="196"/>
      <c r="I9" s="196"/>
      <c r="J9" s="196"/>
      <c r="K9" s="196"/>
      <c r="L9" s="196"/>
      <c r="M9" s="377" t="s">
        <v>260</v>
      </c>
      <c r="N9" s="193"/>
      <c r="O9" s="193"/>
      <c r="P9" s="193"/>
      <c r="Q9" s="193"/>
      <c r="R9" s="130" t="str">
        <f>IF(代表者名="","",DBCS(代表者名))</f>
        <v/>
      </c>
      <c r="S9" s="130"/>
      <c r="T9" s="130"/>
      <c r="U9" s="130"/>
      <c r="V9" s="130"/>
      <c r="W9" s="130"/>
      <c r="X9" s="130"/>
      <c r="Y9" s="33"/>
      <c r="Z9" s="29">
        <v>8</v>
      </c>
    </row>
    <row r="10" spans="1:26" ht="40.5" customHeight="1">
      <c r="A10" s="196"/>
      <c r="B10" s="196"/>
      <c r="C10" s="196"/>
      <c r="D10" s="196"/>
      <c r="E10" s="196"/>
      <c r="F10" s="196"/>
      <c r="G10" s="196"/>
      <c r="H10" s="196"/>
      <c r="I10" s="196"/>
      <c r="J10" s="196"/>
      <c r="K10" s="196"/>
      <c r="L10" s="196"/>
      <c r="M10" s="378" t="s">
        <v>300</v>
      </c>
      <c r="N10" s="378"/>
      <c r="O10" s="378"/>
      <c r="P10" s="378"/>
      <c r="Q10" s="378"/>
      <c r="R10" s="378"/>
      <c r="S10" s="378"/>
      <c r="T10" s="378"/>
      <c r="U10" s="378"/>
      <c r="V10" s="378"/>
      <c r="W10" s="378"/>
      <c r="X10" s="378"/>
      <c r="Y10" s="378"/>
      <c r="Z10" s="29">
        <v>9</v>
      </c>
    </row>
    <row r="11" spans="1:26" ht="40.5" customHeight="1">
      <c r="A11" s="379" t="s">
        <v>267</v>
      </c>
      <c r="B11" s="380"/>
      <c r="C11" s="381"/>
      <c r="D11" s="381"/>
      <c r="E11" s="381"/>
      <c r="F11" s="381"/>
      <c r="G11" s="381"/>
      <c r="H11" s="381"/>
      <c r="I11" s="381"/>
      <c r="J11" s="381"/>
      <c r="K11" s="381"/>
      <c r="L11" s="381"/>
      <c r="M11" s="381"/>
      <c r="N11" s="381"/>
      <c r="O11" s="381"/>
      <c r="P11" s="381"/>
      <c r="Q11" s="381"/>
      <c r="R11" s="381"/>
      <c r="S11" s="381"/>
      <c r="T11" s="381"/>
      <c r="U11" s="381"/>
      <c r="V11" s="381"/>
      <c r="W11" s="381"/>
      <c r="X11" s="381"/>
      <c r="Y11" s="381"/>
    </row>
    <row r="12" spans="1:26" ht="13.5">
      <c r="A12" s="130" t="str">
        <f>IF(決定日="","　令和　　年　　月　　日付け受鳥観第　　　号をもって、交付決定のありましたコンベンション開催支援事業補助金の受領について、下記の代理人に委任します。","　"&amp;DBCS(TEXT(決定日,"gggee年m月d日"))&amp;"付け受鳥観コ第"&amp;DBCS(号数)&amp;"号をもって、交付決定のありましたコンベンション開催支援事業補助金の受領について、下記の代理人に委任します。")</f>
        <v>　令和　　年　　月　　日付け受鳥観第　　　号をもって、交付決定のありましたコンベンション開催支援事業補助金の受領について、下記の代理人に委任します。</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row>
    <row r="13" spans="1:26" ht="37.5" customHeight="1">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row>
    <row r="14" spans="1:26" ht="135" customHeight="1">
      <c r="A14" s="375" t="s">
        <v>261</v>
      </c>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row>
    <row r="15" spans="1:26" ht="13.5">
      <c r="A15" s="382" t="s">
        <v>262</v>
      </c>
      <c r="B15" s="382"/>
      <c r="C15" s="196"/>
      <c r="D15" s="196"/>
      <c r="E15" s="196"/>
      <c r="F15" s="196"/>
      <c r="G15" s="196"/>
      <c r="H15" s="196"/>
      <c r="I15" s="33" t="s">
        <v>263</v>
      </c>
      <c r="J15" s="383" t="str">
        <f>IF(代理郵便番号="","",ASC(代理郵便番号))</f>
        <v/>
      </c>
      <c r="K15" s="242"/>
      <c r="L15" s="242"/>
      <c r="M15" s="193"/>
      <c r="N15" s="193"/>
      <c r="O15" s="193"/>
      <c r="P15" s="193"/>
      <c r="Q15" s="193"/>
      <c r="R15" s="193"/>
      <c r="S15" s="193"/>
      <c r="T15" s="193"/>
      <c r="U15" s="193"/>
      <c r="V15" s="193"/>
      <c r="W15" s="193"/>
      <c r="X15" s="193"/>
      <c r="Y15" s="193"/>
    </row>
    <row r="16" spans="1:26" ht="27" customHeight="1">
      <c r="A16" s="193"/>
      <c r="B16" s="193"/>
      <c r="C16" s="193"/>
      <c r="D16" s="193"/>
      <c r="E16" s="193"/>
      <c r="F16" s="193"/>
      <c r="G16" s="193"/>
      <c r="H16" s="193"/>
      <c r="I16" s="130" t="str">
        <f>IF(代理住所="","",IF(代理住所１="",DBCS(代理住所),DBCS(代理住所&amp;CHAR(10)&amp;代理住所１)))</f>
        <v/>
      </c>
      <c r="J16" s="131"/>
      <c r="K16" s="131"/>
      <c r="L16" s="131"/>
      <c r="M16" s="131"/>
      <c r="N16" s="131"/>
      <c r="O16" s="131"/>
      <c r="P16" s="131"/>
      <c r="Q16" s="131"/>
      <c r="R16" s="131"/>
      <c r="S16" s="131"/>
      <c r="T16" s="131"/>
      <c r="U16" s="131"/>
      <c r="V16" s="131"/>
      <c r="W16" s="131"/>
      <c r="X16" s="131"/>
      <c r="Y16" s="131"/>
    </row>
    <row r="17" spans="1:26" ht="40.5" customHeight="1">
      <c r="A17" s="384" t="s">
        <v>264</v>
      </c>
      <c r="B17" s="131"/>
      <c r="C17" s="131"/>
      <c r="D17" s="131"/>
      <c r="E17" s="131"/>
      <c r="F17" s="131"/>
      <c r="G17" s="131"/>
      <c r="H17" s="131"/>
      <c r="I17" s="130" t="str">
        <f>IF(代理団体名="","",DBCS(代理団体名))</f>
        <v/>
      </c>
      <c r="J17" s="131"/>
      <c r="K17" s="131"/>
      <c r="L17" s="131"/>
      <c r="M17" s="131"/>
      <c r="N17" s="131"/>
      <c r="O17" s="131"/>
      <c r="P17" s="131"/>
      <c r="Q17" s="131"/>
      <c r="R17" s="131"/>
      <c r="S17" s="131"/>
      <c r="T17" s="131"/>
      <c r="U17" s="131"/>
      <c r="V17" s="131"/>
      <c r="W17" s="131"/>
      <c r="X17" s="131"/>
      <c r="Y17" s="131"/>
    </row>
    <row r="18" spans="1:26" ht="40.5" customHeight="1">
      <c r="A18" s="384" t="s">
        <v>265</v>
      </c>
      <c r="B18" s="131"/>
      <c r="C18" s="131"/>
      <c r="D18" s="131"/>
      <c r="E18" s="131"/>
      <c r="F18" s="131"/>
      <c r="G18" s="131"/>
      <c r="H18" s="131"/>
      <c r="I18" s="130" t="str">
        <f>IF(代理人="","",DBCS(代理人))</f>
        <v/>
      </c>
      <c r="J18" s="131"/>
      <c r="K18" s="131"/>
      <c r="L18" s="131"/>
      <c r="M18" s="131"/>
      <c r="N18" s="131"/>
      <c r="O18" s="131"/>
      <c r="P18" s="131"/>
      <c r="Q18" s="131"/>
      <c r="R18" s="131"/>
      <c r="S18" s="131"/>
      <c r="T18" s="131"/>
      <c r="U18" s="131"/>
      <c r="V18" s="131"/>
      <c r="W18" s="131"/>
      <c r="X18" s="131"/>
      <c r="Y18" s="88"/>
    </row>
    <row r="19" spans="1:26" ht="40.5" customHeight="1">
      <c r="A19" s="196" t="s">
        <v>266</v>
      </c>
      <c r="B19" s="196"/>
      <c r="C19" s="196"/>
      <c r="D19" s="196"/>
      <c r="E19" s="196"/>
      <c r="F19" s="196"/>
      <c r="G19" s="196"/>
      <c r="H19" s="196"/>
      <c r="I19" s="385" t="str">
        <f>IF(代理電話番号="","",DBCS(代理電話番号))</f>
        <v/>
      </c>
      <c r="J19" s="193"/>
      <c r="K19" s="193"/>
      <c r="L19" s="193"/>
      <c r="M19" s="193"/>
      <c r="N19" s="193"/>
      <c r="O19" s="193"/>
      <c r="P19" s="193"/>
      <c r="Q19" s="193"/>
      <c r="R19" s="193"/>
      <c r="S19" s="193"/>
      <c r="T19" s="193"/>
      <c r="U19" s="193"/>
      <c r="V19" s="193"/>
      <c r="W19" s="193"/>
      <c r="X19" s="193"/>
      <c r="Y19" s="193"/>
      <c r="Z19" s="193"/>
    </row>
    <row r="20" spans="1:26" ht="14.25" customHeight="1">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row>
    <row r="21" spans="1:26" ht="14.25" customHeight="1">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row>
    <row r="22" spans="1:26" ht="14.25" customHeight="1">
      <c r="A22" s="196"/>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row>
    <row r="23" spans="1:26" ht="13.5" customHeight="1">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row>
  </sheetData>
  <sheetProtection sheet="1" selectLockedCells="1"/>
  <mergeCells count="28">
    <mergeCell ref="A20:Y23"/>
    <mergeCell ref="I19:Z19"/>
    <mergeCell ref="A18:H18"/>
    <mergeCell ref="I18:X18"/>
    <mergeCell ref="A19:H19"/>
    <mergeCell ref="A15:H16"/>
    <mergeCell ref="J15:L15"/>
    <mergeCell ref="M15:Y15"/>
    <mergeCell ref="I16:X16"/>
    <mergeCell ref="Y16:Y17"/>
    <mergeCell ref="A17:H17"/>
    <mergeCell ref="I17:X17"/>
    <mergeCell ref="A14:Y14"/>
    <mergeCell ref="A1:Y1"/>
    <mergeCell ref="A2:R2"/>
    <mergeCell ref="A3:Y3"/>
    <mergeCell ref="A4:Y4"/>
    <mergeCell ref="A5:Y6"/>
    <mergeCell ref="A7:L10"/>
    <mergeCell ref="M7:Q7"/>
    <mergeCell ref="R7:Y7"/>
    <mergeCell ref="M8:Q8"/>
    <mergeCell ref="R8:Y8"/>
    <mergeCell ref="M9:Q9"/>
    <mergeCell ref="R9:X9"/>
    <mergeCell ref="M10:Y10"/>
    <mergeCell ref="A11:Y11"/>
    <mergeCell ref="A12:Y13"/>
  </mergeCells>
  <phoneticPr fontId="3"/>
  <pageMargins left="0.78740157480314965" right="0.59055118110236227" top="0.98425196850393704" bottom="0.98425196850393704"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IT32"/>
  <sheetViews>
    <sheetView showGridLines="0" workbookViewId="0">
      <selection activeCell="E8" sqref="E8:K8"/>
    </sheetView>
  </sheetViews>
  <sheetFormatPr defaultColWidth="0" defaultRowHeight="13.5" customHeight="1" zeroHeight="1"/>
  <cols>
    <col min="1" max="1" width="26.125" style="20" customWidth="1"/>
    <col min="2" max="2" width="9" style="20" customWidth="1"/>
    <col min="3" max="3" width="13.5" style="20" customWidth="1"/>
    <col min="4" max="4" width="9.125" style="20" bestFit="1" customWidth="1"/>
    <col min="5" max="5" width="5.5" style="20" bestFit="1" customWidth="1"/>
    <col min="6" max="7" width="3.5" style="20" bestFit="1" customWidth="1"/>
    <col min="8" max="8" width="3.5" style="20" customWidth="1"/>
    <col min="9" max="11" width="3.5" style="20" bestFit="1" customWidth="1"/>
    <col min="12" max="12" width="3.5" style="20" customWidth="1"/>
    <col min="13" max="254" width="9" style="20" hidden="1" customWidth="1"/>
    <col min="255" max="16384" width="0" style="20" hidden="1"/>
  </cols>
  <sheetData>
    <row r="1" spans="1:12">
      <c r="A1" s="123" t="s">
        <v>137</v>
      </c>
      <c r="B1" s="123"/>
      <c r="C1" s="123"/>
      <c r="D1" s="123"/>
      <c r="E1" s="123"/>
      <c r="F1" s="123"/>
      <c r="G1" s="123"/>
      <c r="H1" s="123"/>
      <c r="I1" s="123"/>
      <c r="J1" s="123"/>
      <c r="K1" s="123"/>
      <c r="L1" s="123"/>
    </row>
    <row r="2" spans="1:12">
      <c r="A2" s="123"/>
      <c r="B2" s="123"/>
      <c r="C2" s="123"/>
      <c r="D2" s="123"/>
      <c r="E2" s="125" t="str">
        <f>IF(申請日="","令和　　年　　月　　日",DBCS(TEXT(申請日,"ggge年m月d日")))</f>
        <v>令和　　年　　月　　日</v>
      </c>
      <c r="F2" s="126"/>
      <c r="G2" s="126"/>
      <c r="H2" s="126"/>
      <c r="I2" s="126"/>
      <c r="J2" s="126"/>
      <c r="K2" s="126"/>
    </row>
    <row r="3" spans="1:12" ht="54.75" customHeight="1">
      <c r="A3" s="127" t="s">
        <v>271</v>
      </c>
      <c r="B3" s="128"/>
      <c r="C3" s="128"/>
      <c r="D3" s="128"/>
      <c r="E3" s="128"/>
      <c r="F3" s="128"/>
      <c r="G3" s="128"/>
      <c r="H3" s="128"/>
      <c r="I3" s="128"/>
      <c r="J3" s="128"/>
      <c r="K3" s="128"/>
      <c r="L3" s="128"/>
    </row>
    <row r="4" spans="1:12" ht="21" customHeight="1">
      <c r="A4" s="129" t="s">
        <v>270</v>
      </c>
      <c r="B4" s="124"/>
      <c r="C4" s="124"/>
      <c r="D4" s="124"/>
      <c r="E4" s="124"/>
      <c r="F4" s="124"/>
      <c r="G4" s="124"/>
      <c r="H4" s="124"/>
      <c r="I4" s="124"/>
      <c r="J4" s="124"/>
      <c r="K4" s="124"/>
      <c r="L4" s="124"/>
    </row>
    <row r="5" spans="1:12" ht="27.75" customHeight="1">
      <c r="A5" s="129"/>
      <c r="B5" s="124"/>
      <c r="C5" s="124"/>
      <c r="D5" s="124"/>
      <c r="E5" s="124"/>
      <c r="F5" s="124"/>
      <c r="G5" s="124"/>
      <c r="H5" s="124"/>
      <c r="I5" s="124"/>
      <c r="J5" s="124"/>
      <c r="K5" s="124"/>
      <c r="L5" s="124"/>
    </row>
    <row r="6" spans="1:12" ht="39" customHeight="1">
      <c r="A6" s="129"/>
      <c r="B6" s="124"/>
      <c r="C6" s="23" t="s">
        <v>7</v>
      </c>
      <c r="D6" s="22" t="s">
        <v>138</v>
      </c>
      <c r="E6" s="130" t="str">
        <f>IF(申請者住所="","",IF(申請者住所１="",DBCS(申請者住所),DBCS(申請者住所&amp;CHAR(10)&amp;申請者住所１)))</f>
        <v/>
      </c>
      <c r="F6" s="130"/>
      <c r="G6" s="130"/>
      <c r="H6" s="130"/>
      <c r="I6" s="130"/>
      <c r="J6" s="130"/>
      <c r="K6" s="130"/>
      <c r="L6" s="131"/>
    </row>
    <row r="7" spans="1:12" ht="39" customHeight="1">
      <c r="A7" s="123"/>
      <c r="B7" s="123"/>
      <c r="C7" s="123"/>
      <c r="D7" s="22" t="s">
        <v>139</v>
      </c>
      <c r="E7" s="130" t="str">
        <f>IF(団体名="","",DBCS(団体名))</f>
        <v/>
      </c>
      <c r="F7" s="130"/>
      <c r="G7" s="130"/>
      <c r="H7" s="130"/>
      <c r="I7" s="130"/>
      <c r="J7" s="130"/>
      <c r="K7" s="130"/>
      <c r="L7" s="131"/>
    </row>
    <row r="8" spans="1:12" ht="39" customHeight="1">
      <c r="A8" s="123"/>
      <c r="B8" s="123"/>
      <c r="C8" s="123"/>
      <c r="D8" s="22" t="s">
        <v>140</v>
      </c>
      <c r="E8" s="130" t="str">
        <f>IF(代表者名="","",DBCS(代表者名))</f>
        <v/>
      </c>
      <c r="F8" s="130"/>
      <c r="G8" s="130"/>
      <c r="H8" s="130"/>
      <c r="I8" s="130"/>
      <c r="J8" s="130"/>
      <c r="K8" s="130"/>
      <c r="L8" s="22"/>
    </row>
    <row r="9" spans="1:12" ht="27" customHeight="1">
      <c r="A9" s="123"/>
      <c r="B9" s="124"/>
      <c r="C9" s="124"/>
      <c r="D9" s="124"/>
      <c r="E9" s="124"/>
      <c r="F9" s="124"/>
      <c r="G9" s="124"/>
      <c r="H9" s="124"/>
      <c r="I9" s="124"/>
      <c r="J9" s="124"/>
      <c r="K9" s="124"/>
      <c r="L9" s="124"/>
    </row>
    <row r="10" spans="1:12">
      <c r="A10" s="124"/>
      <c r="B10" s="124"/>
      <c r="C10" s="124"/>
      <c r="D10" s="124"/>
      <c r="E10" s="124"/>
      <c r="F10" s="124"/>
      <c r="G10" s="124"/>
      <c r="H10" s="124"/>
      <c r="I10" s="124"/>
      <c r="J10" s="124"/>
      <c r="K10" s="124"/>
      <c r="L10" s="124"/>
    </row>
    <row r="11" spans="1:12" ht="25.5" customHeight="1">
      <c r="A11" s="133" t="s">
        <v>141</v>
      </c>
      <c r="B11" s="133"/>
      <c r="C11" s="133"/>
      <c r="D11" s="133"/>
      <c r="E11" s="133"/>
      <c r="F11" s="133"/>
      <c r="G11" s="133"/>
      <c r="H11" s="133"/>
      <c r="I11" s="133"/>
      <c r="J11" s="133"/>
      <c r="K11" s="133"/>
      <c r="L11" s="124"/>
    </row>
    <row r="12" spans="1:12">
      <c r="A12" s="129"/>
      <c r="B12" s="124"/>
      <c r="C12" s="124"/>
      <c r="D12" s="124"/>
      <c r="E12" s="124"/>
      <c r="F12" s="124"/>
      <c r="G12" s="124"/>
      <c r="H12" s="124"/>
      <c r="I12" s="124"/>
      <c r="J12" s="124"/>
      <c r="K12" s="124"/>
      <c r="L12" s="124"/>
    </row>
    <row r="13" spans="1:12" ht="18.75" customHeight="1">
      <c r="A13" s="134" t="str">
        <f>"　令和"&amp;DBCS(基本情報!G2)&amp;"年度において、下記のとおりコンベンション開催支援事業補助金の交付を受けたいので、コンベンション開催支援事業補助金交付要綱第７条の規定により申請します。"</f>
        <v>　令和年度において、下記のとおりコンベンション開催支援事業補助金の交付を受けたいので、コンベンション開催支援事業補助金交付要綱第７条の規定により申請します。</v>
      </c>
      <c r="B13" s="135"/>
      <c r="C13" s="135"/>
      <c r="D13" s="135"/>
      <c r="E13" s="135"/>
      <c r="F13" s="135"/>
      <c r="G13" s="135"/>
      <c r="H13" s="135"/>
      <c r="I13" s="135"/>
      <c r="J13" s="135"/>
      <c r="K13" s="135"/>
      <c r="L13" s="136"/>
    </row>
    <row r="14" spans="1:12" ht="24" customHeight="1">
      <c r="A14" s="135"/>
      <c r="B14" s="135"/>
      <c r="C14" s="135"/>
      <c r="D14" s="135"/>
      <c r="E14" s="135"/>
      <c r="F14" s="135"/>
      <c r="G14" s="135"/>
      <c r="H14" s="135"/>
      <c r="I14" s="135"/>
      <c r="J14" s="135"/>
      <c r="K14" s="135"/>
      <c r="L14" s="136"/>
    </row>
    <row r="15" spans="1:12" ht="24" customHeight="1">
      <c r="A15" s="123"/>
      <c r="B15" s="123"/>
      <c r="C15" s="123"/>
      <c r="D15" s="123"/>
      <c r="E15" s="123"/>
      <c r="F15" s="123"/>
      <c r="G15" s="123"/>
      <c r="H15" s="123"/>
      <c r="I15" s="123"/>
      <c r="J15" s="123"/>
      <c r="K15" s="123"/>
      <c r="L15" s="123"/>
    </row>
    <row r="16" spans="1:12" ht="24" customHeight="1">
      <c r="A16" s="123"/>
      <c r="B16" s="123"/>
      <c r="C16" s="123"/>
      <c r="D16" s="123"/>
      <c r="E16" s="123"/>
      <c r="F16" s="123"/>
      <c r="G16" s="123"/>
      <c r="H16" s="123"/>
      <c r="I16" s="123"/>
      <c r="J16" s="123"/>
      <c r="K16" s="123"/>
      <c r="L16" s="123"/>
    </row>
    <row r="17" spans="1:12" ht="21" customHeight="1">
      <c r="A17" s="137" t="s">
        <v>8</v>
      </c>
      <c r="B17" s="137"/>
      <c r="C17" s="137"/>
      <c r="D17" s="137"/>
      <c r="E17" s="137"/>
      <c r="F17" s="137"/>
      <c r="G17" s="137"/>
      <c r="H17" s="137"/>
      <c r="I17" s="137"/>
      <c r="J17" s="137"/>
      <c r="K17" s="137"/>
      <c r="L17" s="124"/>
    </row>
    <row r="18" spans="1:12" ht="21" customHeight="1">
      <c r="A18" s="137"/>
      <c r="B18" s="124"/>
      <c r="C18" s="124"/>
      <c r="D18" s="124"/>
      <c r="E18" s="124"/>
      <c r="F18" s="124"/>
      <c r="G18" s="124"/>
      <c r="H18" s="124"/>
      <c r="I18" s="124"/>
      <c r="J18" s="124"/>
      <c r="K18" s="124"/>
      <c r="L18" s="124"/>
    </row>
    <row r="19" spans="1:12" ht="24" customHeight="1">
      <c r="A19" s="124"/>
      <c r="B19" s="124"/>
      <c r="C19" s="124"/>
      <c r="D19" s="124"/>
      <c r="E19" s="124"/>
      <c r="F19" s="124"/>
      <c r="G19" s="124"/>
      <c r="H19" s="124"/>
      <c r="I19" s="124"/>
      <c r="J19" s="124"/>
      <c r="K19" s="124"/>
      <c r="L19" s="124"/>
    </row>
    <row r="20" spans="1:12" ht="31.5" customHeight="1">
      <c r="A20" s="25" t="s">
        <v>142</v>
      </c>
      <c r="B20" s="135" t="str">
        <f>IF(コンベンション名="","",DBCS(コンベンション名))</f>
        <v/>
      </c>
      <c r="C20" s="136"/>
      <c r="D20" s="136"/>
      <c r="E20" s="136"/>
      <c r="F20" s="136"/>
      <c r="G20" s="136"/>
      <c r="H20" s="136"/>
      <c r="I20" s="136"/>
      <c r="J20" s="136"/>
      <c r="K20" s="136"/>
      <c r="L20" s="136"/>
    </row>
    <row r="21" spans="1:12" ht="19.5" customHeight="1">
      <c r="A21" s="138"/>
      <c r="B21" s="124"/>
      <c r="C21" s="124"/>
      <c r="D21" s="124"/>
      <c r="E21" s="124"/>
      <c r="F21" s="124"/>
      <c r="G21" s="124"/>
      <c r="H21" s="124"/>
      <c r="I21" s="124"/>
      <c r="J21" s="124"/>
      <c r="K21" s="124"/>
      <c r="L21" s="124"/>
    </row>
    <row r="22" spans="1:12" ht="24" customHeight="1">
      <c r="A22" s="25" t="s">
        <v>143</v>
      </c>
      <c r="B22" s="23" t="s">
        <v>144</v>
      </c>
      <c r="C22" s="26" t="str">
        <f>IF(開催補助金+送迎補助金+芸能補助金=0,"",開催補助金+送迎補助金+芸能補助金)</f>
        <v/>
      </c>
      <c r="D22" s="132" t="s">
        <v>105</v>
      </c>
      <c r="E22" s="124"/>
      <c r="F22" s="124"/>
      <c r="G22" s="124"/>
      <c r="H22" s="124"/>
      <c r="I22" s="124"/>
      <c r="J22" s="124"/>
      <c r="K22" s="124"/>
      <c r="L22" s="124"/>
    </row>
    <row r="23" spans="1:12" ht="21" customHeight="1">
      <c r="A23" s="138"/>
      <c r="B23" s="138"/>
      <c r="C23" s="138"/>
      <c r="D23" s="138"/>
      <c r="E23" s="138"/>
      <c r="F23" s="138"/>
      <c r="G23" s="138"/>
      <c r="H23" s="138"/>
      <c r="I23" s="138"/>
      <c r="J23" s="138"/>
      <c r="K23" s="138"/>
      <c r="L23" s="138"/>
    </row>
    <row r="24" spans="1:12" ht="18" customHeight="1">
      <c r="A24" s="123" t="s">
        <v>145</v>
      </c>
      <c r="B24" s="123"/>
      <c r="C24" s="123"/>
      <c r="D24" s="123"/>
      <c r="E24" s="123"/>
      <c r="F24" s="123"/>
      <c r="G24" s="123"/>
      <c r="H24" s="123"/>
      <c r="I24" s="123"/>
      <c r="J24" s="123"/>
      <c r="K24" s="123"/>
      <c r="L24" s="123"/>
    </row>
    <row r="25" spans="1:12" ht="24" customHeight="1">
      <c r="A25" s="123" t="s">
        <v>146</v>
      </c>
      <c r="B25" s="123"/>
      <c r="C25" s="26" t="str">
        <f>IF(開催補助金=0,"",開催補助金)</f>
        <v/>
      </c>
      <c r="D25" s="132" t="s">
        <v>105</v>
      </c>
      <c r="E25" s="124"/>
      <c r="F25" s="124"/>
      <c r="G25" s="124"/>
      <c r="H25" s="124"/>
      <c r="I25" s="124"/>
      <c r="J25" s="124"/>
      <c r="K25" s="124"/>
      <c r="L25" s="124"/>
    </row>
    <row r="26" spans="1:12" ht="24" customHeight="1">
      <c r="A26" s="123" t="s">
        <v>147</v>
      </c>
      <c r="B26" s="123"/>
      <c r="C26" s="26" t="str">
        <f>IF(送迎補助金=0,"",送迎補助金)</f>
        <v/>
      </c>
      <c r="D26" s="132" t="s">
        <v>105</v>
      </c>
      <c r="E26" s="124"/>
      <c r="F26" s="124"/>
      <c r="G26" s="124"/>
      <c r="H26" s="124"/>
      <c r="I26" s="124"/>
      <c r="J26" s="124"/>
      <c r="K26" s="124"/>
      <c r="L26" s="124"/>
    </row>
    <row r="27" spans="1:12" ht="24" customHeight="1">
      <c r="A27" s="123" t="s">
        <v>148</v>
      </c>
      <c r="B27" s="123"/>
      <c r="C27" s="26" t="str">
        <f>IF(芸能補助金=0,"",芸能補助金)</f>
        <v/>
      </c>
      <c r="D27" s="132" t="s">
        <v>105</v>
      </c>
      <c r="E27" s="124"/>
      <c r="F27" s="124"/>
      <c r="G27" s="124"/>
      <c r="H27" s="124"/>
      <c r="I27" s="124"/>
      <c r="J27" s="124"/>
      <c r="K27" s="124"/>
      <c r="L27" s="124"/>
    </row>
    <row r="28" spans="1:12" ht="21" customHeight="1">
      <c r="A28" s="138"/>
      <c r="B28" s="124"/>
      <c r="C28" s="124"/>
      <c r="D28" s="124"/>
      <c r="E28" s="124"/>
      <c r="F28" s="124"/>
      <c r="G28" s="124"/>
      <c r="H28" s="124"/>
      <c r="I28" s="124"/>
      <c r="J28" s="124"/>
      <c r="K28" s="124"/>
      <c r="L28" s="124"/>
    </row>
    <row r="29" spans="1:12" ht="26.25" customHeight="1">
      <c r="A29" s="138" t="s">
        <v>9</v>
      </c>
      <c r="B29" s="124"/>
      <c r="C29" s="124"/>
      <c r="D29" s="124"/>
      <c r="E29" s="124"/>
      <c r="F29" s="124"/>
      <c r="G29" s="124"/>
      <c r="H29" s="124"/>
      <c r="I29" s="124"/>
      <c r="J29" s="124"/>
      <c r="K29" s="124"/>
      <c r="L29" s="124"/>
    </row>
    <row r="30" spans="1:12" ht="24" customHeight="1">
      <c r="A30" s="138" t="s">
        <v>149</v>
      </c>
      <c r="B30" s="124"/>
      <c r="C30" s="124"/>
      <c r="D30" s="124"/>
      <c r="E30" s="124"/>
      <c r="F30" s="124"/>
      <c r="G30" s="124"/>
      <c r="H30" s="124"/>
      <c r="I30" s="124"/>
      <c r="J30" s="124"/>
      <c r="K30" s="124"/>
      <c r="L30" s="124"/>
    </row>
    <row r="31" spans="1:12" ht="24" customHeight="1">
      <c r="A31" s="138" t="s">
        <v>150</v>
      </c>
      <c r="B31" s="124"/>
      <c r="C31" s="124"/>
      <c r="D31" s="124"/>
      <c r="E31" s="124"/>
      <c r="F31" s="124"/>
      <c r="G31" s="124"/>
      <c r="H31" s="124"/>
      <c r="I31" s="124"/>
      <c r="J31" s="124"/>
      <c r="K31" s="124"/>
      <c r="L31" s="124"/>
    </row>
    <row r="32" spans="1:12" ht="24" customHeight="1">
      <c r="A32" s="138" t="s">
        <v>151</v>
      </c>
      <c r="B32" s="124"/>
      <c r="C32" s="124"/>
      <c r="D32" s="124"/>
      <c r="E32" s="124"/>
      <c r="F32" s="124"/>
      <c r="G32" s="124"/>
      <c r="H32" s="124"/>
      <c r="I32" s="124"/>
      <c r="J32" s="124"/>
      <c r="K32" s="124"/>
      <c r="L32" s="124"/>
    </row>
  </sheetData>
  <sheetProtection sheet="1" selectLockedCells="1"/>
  <mergeCells count="34">
    <mergeCell ref="A26:B26"/>
    <mergeCell ref="D26:L26"/>
    <mergeCell ref="A27:B27"/>
    <mergeCell ref="D27:L27"/>
    <mergeCell ref="A32:L32"/>
    <mergeCell ref="A28:L28"/>
    <mergeCell ref="A29:L29"/>
    <mergeCell ref="A30:L30"/>
    <mergeCell ref="A31:L31"/>
    <mergeCell ref="A25:B25"/>
    <mergeCell ref="D25:L25"/>
    <mergeCell ref="A11:L11"/>
    <mergeCell ref="A12:L12"/>
    <mergeCell ref="A13:L14"/>
    <mergeCell ref="A15:L16"/>
    <mergeCell ref="A17:L17"/>
    <mergeCell ref="A18:L19"/>
    <mergeCell ref="B20:L20"/>
    <mergeCell ref="A21:L21"/>
    <mergeCell ref="D22:L22"/>
    <mergeCell ref="A23:L23"/>
    <mergeCell ref="A24:L24"/>
    <mergeCell ref="A9:L10"/>
    <mergeCell ref="A1:L1"/>
    <mergeCell ref="A2:D2"/>
    <mergeCell ref="E2:K2"/>
    <mergeCell ref="A3:L3"/>
    <mergeCell ref="A4:L4"/>
    <mergeCell ref="A5:L5"/>
    <mergeCell ref="A6:B6"/>
    <mergeCell ref="E6:L6"/>
    <mergeCell ref="A7:C8"/>
    <mergeCell ref="E7:L7"/>
    <mergeCell ref="E8:K8"/>
  </mergeCells>
  <phoneticPr fontId="3"/>
  <pageMargins left="0.78740157480314965" right="0.39370078740157483" top="0.98425196850393704" bottom="0.19685039370078741"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V58"/>
  <sheetViews>
    <sheetView showGridLines="0" topLeftCell="A4" workbookViewId="0">
      <selection activeCell="D6" sqref="D6:U8"/>
    </sheetView>
  </sheetViews>
  <sheetFormatPr defaultColWidth="0" defaultRowHeight="13.5" zeroHeight="1"/>
  <cols>
    <col min="1" max="1" width="1.625" style="41" customWidth="1"/>
    <col min="2" max="2" width="4.75" style="41" customWidth="1"/>
    <col min="3" max="3" width="13.5" style="41" customWidth="1"/>
    <col min="4" max="4" width="5.25" style="41" bestFit="1" customWidth="1"/>
    <col min="5" max="10" width="4" style="41" customWidth="1"/>
    <col min="11" max="11" width="2.5" style="41" bestFit="1" customWidth="1"/>
    <col min="12" max="12" width="3.5" style="41" bestFit="1" customWidth="1"/>
    <col min="13" max="13" width="2.5" style="41" bestFit="1" customWidth="1"/>
    <col min="14" max="18" width="4" style="41" customWidth="1"/>
    <col min="19" max="19" width="2.5" style="41" bestFit="1" customWidth="1"/>
    <col min="20" max="20" width="3.5" style="41" bestFit="1" customWidth="1"/>
    <col min="21" max="21" width="2.5" style="41" bestFit="1" customWidth="1"/>
    <col min="22" max="22" width="1.625" style="41" customWidth="1"/>
    <col min="23" max="16384" width="0" style="29" hidden="1"/>
  </cols>
  <sheetData>
    <row r="1" spans="1:22" s="28" customFormat="1">
      <c r="A1" s="192" t="s">
        <v>152</v>
      </c>
      <c r="B1" s="192"/>
      <c r="C1" s="192"/>
      <c r="D1" s="193"/>
      <c r="E1" s="193"/>
      <c r="F1" s="193"/>
      <c r="G1" s="193"/>
      <c r="H1" s="193"/>
      <c r="I1" s="193"/>
      <c r="J1" s="193"/>
      <c r="K1" s="193"/>
      <c r="L1" s="193"/>
      <c r="M1" s="193"/>
      <c r="N1" s="193"/>
      <c r="O1" s="193"/>
      <c r="P1" s="193"/>
      <c r="Q1" s="193"/>
      <c r="R1" s="193"/>
      <c r="S1" s="193"/>
      <c r="T1" s="193"/>
      <c r="U1" s="193"/>
      <c r="V1" s="193"/>
    </row>
    <row r="2" spans="1:22" s="28" customFormat="1">
      <c r="A2" s="192"/>
      <c r="B2" s="192"/>
      <c r="C2" s="192"/>
      <c r="D2" s="193"/>
      <c r="E2" s="193"/>
      <c r="F2" s="193"/>
      <c r="G2" s="193"/>
      <c r="H2" s="193"/>
      <c r="I2" s="193"/>
      <c r="J2" s="193"/>
      <c r="K2" s="193"/>
      <c r="L2" s="193"/>
      <c r="M2" s="193"/>
      <c r="N2" s="193"/>
      <c r="O2" s="193"/>
      <c r="P2" s="193"/>
      <c r="Q2" s="193"/>
      <c r="R2" s="193"/>
      <c r="S2" s="193"/>
      <c r="T2" s="193"/>
      <c r="U2" s="193"/>
      <c r="V2" s="193"/>
    </row>
    <row r="3" spans="1:22" ht="17.25">
      <c r="A3" s="194" t="s">
        <v>153</v>
      </c>
      <c r="B3" s="195"/>
      <c r="C3" s="195"/>
      <c r="D3" s="195"/>
      <c r="E3" s="195"/>
      <c r="F3" s="195"/>
      <c r="G3" s="195"/>
      <c r="H3" s="195"/>
      <c r="I3" s="195"/>
      <c r="J3" s="195"/>
      <c r="K3" s="195"/>
      <c r="L3" s="195"/>
      <c r="M3" s="195"/>
      <c r="N3" s="195"/>
      <c r="O3" s="195"/>
      <c r="P3" s="195"/>
      <c r="Q3" s="195"/>
      <c r="R3" s="195"/>
      <c r="S3" s="195"/>
      <c r="T3" s="195"/>
      <c r="U3" s="195"/>
      <c r="V3" s="195"/>
    </row>
    <row r="4" spans="1:22">
      <c r="A4" s="196"/>
      <c r="B4" s="196"/>
      <c r="C4" s="196"/>
      <c r="D4" s="196"/>
      <c r="E4" s="196"/>
      <c r="F4" s="196"/>
      <c r="G4" s="196"/>
      <c r="H4" s="196"/>
      <c r="I4" s="196"/>
      <c r="J4" s="196"/>
      <c r="K4" s="196"/>
      <c r="L4" s="196"/>
      <c r="M4" s="196"/>
      <c r="N4" s="196"/>
      <c r="O4" s="196"/>
      <c r="P4" s="196"/>
      <c r="Q4" s="196"/>
      <c r="R4" s="196"/>
      <c r="S4" s="196"/>
      <c r="T4" s="196"/>
      <c r="U4" s="196"/>
      <c r="V4" s="196"/>
    </row>
    <row r="5" spans="1:22" ht="14.25" thickBot="1">
      <c r="A5" s="196"/>
      <c r="B5" s="196"/>
      <c r="C5" s="196"/>
      <c r="D5" s="196"/>
      <c r="E5" s="196"/>
      <c r="F5" s="196"/>
      <c r="G5" s="196"/>
      <c r="H5" s="196"/>
      <c r="I5" s="196"/>
      <c r="J5" s="196"/>
      <c r="K5" s="196"/>
      <c r="L5" s="196"/>
      <c r="M5" s="196"/>
      <c r="N5" s="196"/>
      <c r="O5" s="196"/>
      <c r="P5" s="196"/>
      <c r="Q5" s="196"/>
      <c r="R5" s="196"/>
      <c r="S5" s="196"/>
      <c r="T5" s="196"/>
      <c r="U5" s="196"/>
      <c r="V5" s="196"/>
    </row>
    <row r="6" spans="1:22">
      <c r="A6" s="197"/>
      <c r="B6" s="198" t="s">
        <v>68</v>
      </c>
      <c r="C6" s="199"/>
      <c r="D6" s="202" t="str">
        <f>IF(コンベンション名="","",DBCS(コンベンション名))</f>
        <v/>
      </c>
      <c r="E6" s="202"/>
      <c r="F6" s="203"/>
      <c r="G6" s="203"/>
      <c r="H6" s="203"/>
      <c r="I6" s="203"/>
      <c r="J6" s="203"/>
      <c r="K6" s="203"/>
      <c r="L6" s="203"/>
      <c r="M6" s="203"/>
      <c r="N6" s="203"/>
      <c r="O6" s="203"/>
      <c r="P6" s="203"/>
      <c r="Q6" s="203"/>
      <c r="R6" s="203"/>
      <c r="S6" s="203"/>
      <c r="T6" s="203"/>
      <c r="U6" s="204"/>
      <c r="V6" s="207"/>
    </row>
    <row r="7" spans="1:22" ht="27" customHeight="1">
      <c r="A7" s="197"/>
      <c r="B7" s="200"/>
      <c r="C7" s="201"/>
      <c r="D7" s="205"/>
      <c r="E7" s="205"/>
      <c r="F7" s="205"/>
      <c r="G7" s="205"/>
      <c r="H7" s="205"/>
      <c r="I7" s="205"/>
      <c r="J7" s="205"/>
      <c r="K7" s="205"/>
      <c r="L7" s="205"/>
      <c r="M7" s="205"/>
      <c r="N7" s="205"/>
      <c r="O7" s="205"/>
      <c r="P7" s="205"/>
      <c r="Q7" s="205"/>
      <c r="R7" s="205"/>
      <c r="S7" s="205"/>
      <c r="T7" s="205"/>
      <c r="U7" s="206"/>
      <c r="V7" s="141"/>
    </row>
    <row r="8" spans="1:22">
      <c r="A8" s="197"/>
      <c r="B8" s="200"/>
      <c r="C8" s="201"/>
      <c r="D8" s="205"/>
      <c r="E8" s="205"/>
      <c r="F8" s="205"/>
      <c r="G8" s="205"/>
      <c r="H8" s="205"/>
      <c r="I8" s="205"/>
      <c r="J8" s="205"/>
      <c r="K8" s="205"/>
      <c r="L8" s="205"/>
      <c r="M8" s="205"/>
      <c r="N8" s="205"/>
      <c r="O8" s="205"/>
      <c r="P8" s="205"/>
      <c r="Q8" s="205"/>
      <c r="R8" s="205"/>
      <c r="S8" s="205"/>
      <c r="T8" s="205"/>
      <c r="U8" s="206"/>
      <c r="V8" s="141"/>
    </row>
    <row r="9" spans="1:22">
      <c r="A9" s="197"/>
      <c r="B9" s="217" t="s">
        <v>10</v>
      </c>
      <c r="C9" s="119"/>
      <c r="D9" s="162"/>
      <c r="E9" s="219"/>
      <c r="F9" s="219"/>
      <c r="G9" s="219"/>
      <c r="H9" s="219"/>
      <c r="I9" s="219"/>
      <c r="J9" s="219"/>
      <c r="K9" s="219"/>
      <c r="L9" s="219"/>
      <c r="M9" s="219"/>
      <c r="N9" s="219"/>
      <c r="O9" s="219"/>
      <c r="P9" s="219"/>
      <c r="Q9" s="219"/>
      <c r="R9" s="219"/>
      <c r="S9" s="219"/>
      <c r="T9" s="219"/>
      <c r="U9" s="220"/>
      <c r="V9" s="141"/>
    </row>
    <row r="10" spans="1:22" ht="27" customHeight="1">
      <c r="A10" s="197"/>
      <c r="B10" s="218"/>
      <c r="C10" s="119"/>
      <c r="D10" s="31" t="s">
        <v>277</v>
      </c>
      <c r="E10" s="32" t="str">
        <f>IF(開催日自="","",DBCS(TEXT(開催日自,"e")))</f>
        <v/>
      </c>
      <c r="F10" s="33" t="s">
        <v>154</v>
      </c>
      <c r="G10" s="34" t="str">
        <f>IF(開催日自="","",DBCS(TEXT(開催日自,"m")))</f>
        <v/>
      </c>
      <c r="H10" s="33" t="s">
        <v>155</v>
      </c>
      <c r="I10" s="33" t="str">
        <f>IF(開催日自="","",DBCS(TEXT(開催日自,"d")))</f>
        <v/>
      </c>
      <c r="J10" s="33" t="s">
        <v>156</v>
      </c>
      <c r="K10" s="33" t="s">
        <v>157</v>
      </c>
      <c r="L10" s="35" t="str">
        <f>IF(開催日自="","",DBCS(TEXT(開催日自,"aaa")))</f>
        <v/>
      </c>
      <c r="M10" s="33" t="s">
        <v>158</v>
      </c>
      <c r="N10" s="33" t="s">
        <v>159</v>
      </c>
      <c r="O10" s="34" t="str">
        <f>IF(開催日至="","",DBCS(TEXT(開催日至,"m")))</f>
        <v/>
      </c>
      <c r="P10" s="33" t="s">
        <v>155</v>
      </c>
      <c r="Q10" s="34" t="str">
        <f>IF(開催日至="","",DBCS(TEXT(開催日至,"d")))</f>
        <v/>
      </c>
      <c r="R10" s="33" t="s">
        <v>156</v>
      </c>
      <c r="S10" s="33" t="s">
        <v>157</v>
      </c>
      <c r="T10" s="35" t="str">
        <f>IF(開催日至="","",DBCS(TEXT(開催日至,"aaa")))</f>
        <v/>
      </c>
      <c r="U10" s="36" t="s">
        <v>158</v>
      </c>
      <c r="V10" s="141"/>
    </row>
    <row r="11" spans="1:22">
      <c r="A11" s="197"/>
      <c r="B11" s="218"/>
      <c r="C11" s="119"/>
      <c r="D11" s="212"/>
      <c r="E11" s="221"/>
      <c r="F11" s="221"/>
      <c r="G11" s="221"/>
      <c r="H11" s="221"/>
      <c r="I11" s="221"/>
      <c r="J11" s="221"/>
      <c r="K11" s="221"/>
      <c r="L11" s="221"/>
      <c r="M11" s="221"/>
      <c r="N11" s="221"/>
      <c r="O11" s="221"/>
      <c r="P11" s="221"/>
      <c r="Q11" s="221"/>
      <c r="R11" s="221"/>
      <c r="S11" s="221"/>
      <c r="T11" s="221"/>
      <c r="U11" s="222"/>
      <c r="V11" s="141"/>
    </row>
    <row r="12" spans="1:22">
      <c r="A12" s="197"/>
      <c r="B12" s="139" t="s">
        <v>160</v>
      </c>
      <c r="C12" s="140"/>
      <c r="D12" s="162" t="str">
        <f>IF(開催場所="","",DBCS(開催場所))</f>
        <v/>
      </c>
      <c r="E12" s="163"/>
      <c r="F12" s="163"/>
      <c r="G12" s="163"/>
      <c r="H12" s="163"/>
      <c r="I12" s="163"/>
      <c r="J12" s="163"/>
      <c r="K12" s="163"/>
      <c r="L12" s="163"/>
      <c r="M12" s="163"/>
      <c r="N12" s="163"/>
      <c r="O12" s="163"/>
      <c r="P12" s="163"/>
      <c r="Q12" s="163"/>
      <c r="R12" s="163"/>
      <c r="S12" s="163"/>
      <c r="T12" s="163"/>
      <c r="U12" s="164"/>
      <c r="V12" s="141"/>
    </row>
    <row r="13" spans="1:22" ht="27" customHeight="1">
      <c r="A13" s="197"/>
      <c r="B13" s="141"/>
      <c r="C13" s="142"/>
      <c r="D13" s="165"/>
      <c r="E13" s="124"/>
      <c r="F13" s="124"/>
      <c r="G13" s="124"/>
      <c r="H13" s="124"/>
      <c r="I13" s="124"/>
      <c r="J13" s="124"/>
      <c r="K13" s="124"/>
      <c r="L13" s="124"/>
      <c r="M13" s="124"/>
      <c r="N13" s="124"/>
      <c r="O13" s="124"/>
      <c r="P13" s="124"/>
      <c r="Q13" s="124"/>
      <c r="R13" s="124"/>
      <c r="S13" s="124"/>
      <c r="T13" s="124"/>
      <c r="U13" s="166"/>
      <c r="V13" s="141"/>
    </row>
    <row r="14" spans="1:22">
      <c r="A14" s="197"/>
      <c r="B14" s="143"/>
      <c r="C14" s="144"/>
      <c r="D14" s="167"/>
      <c r="E14" s="168"/>
      <c r="F14" s="168"/>
      <c r="G14" s="168"/>
      <c r="H14" s="168"/>
      <c r="I14" s="168"/>
      <c r="J14" s="168"/>
      <c r="K14" s="168"/>
      <c r="L14" s="168"/>
      <c r="M14" s="168"/>
      <c r="N14" s="168"/>
      <c r="O14" s="168"/>
      <c r="P14" s="168"/>
      <c r="Q14" s="168"/>
      <c r="R14" s="168"/>
      <c r="S14" s="168"/>
      <c r="T14" s="168"/>
      <c r="U14" s="169"/>
      <c r="V14" s="141"/>
    </row>
    <row r="15" spans="1:22">
      <c r="A15" s="197"/>
      <c r="B15" s="145" t="s">
        <v>161</v>
      </c>
      <c r="C15" s="148" t="s">
        <v>162</v>
      </c>
      <c r="D15" s="191"/>
      <c r="E15" s="163"/>
      <c r="F15" s="163"/>
      <c r="G15" s="163"/>
      <c r="H15" s="163"/>
      <c r="I15" s="163"/>
      <c r="J15" s="163"/>
      <c r="K15" s="163"/>
      <c r="L15" s="163"/>
      <c r="M15" s="163"/>
      <c r="N15" s="163"/>
      <c r="O15" s="163"/>
      <c r="P15" s="163"/>
      <c r="Q15" s="163"/>
      <c r="R15" s="163"/>
      <c r="S15" s="163"/>
      <c r="T15" s="163"/>
      <c r="U15" s="164"/>
      <c r="V15" s="141"/>
    </row>
    <row r="16" spans="1:22">
      <c r="A16" s="197"/>
      <c r="B16" s="146"/>
      <c r="C16" s="149"/>
      <c r="D16" s="37"/>
      <c r="E16" s="20" t="s">
        <v>163</v>
      </c>
      <c r="F16" s="20"/>
      <c r="G16" s="20"/>
      <c r="H16" s="20" t="s">
        <v>164</v>
      </c>
      <c r="I16" s="20"/>
      <c r="J16" s="20"/>
      <c r="K16" s="20" t="s">
        <v>165</v>
      </c>
      <c r="L16" s="20"/>
      <c r="M16" s="20"/>
      <c r="N16" s="123" t="s">
        <v>166</v>
      </c>
      <c r="O16" s="123"/>
      <c r="P16" s="124"/>
      <c r="Q16" s="123" t="s">
        <v>167</v>
      </c>
      <c r="R16" s="123"/>
      <c r="S16" s="124"/>
      <c r="T16" s="124"/>
      <c r="U16" s="166"/>
      <c r="V16" s="141"/>
    </row>
    <row r="17" spans="1:22">
      <c r="A17" s="197"/>
      <c r="B17" s="146"/>
      <c r="C17" s="149"/>
      <c r="D17" s="223"/>
      <c r="E17" s="124"/>
      <c r="F17" s="124"/>
      <c r="G17" s="124"/>
      <c r="H17" s="124"/>
      <c r="I17" s="124"/>
      <c r="J17" s="124"/>
      <c r="K17" s="124"/>
      <c r="L17" s="124"/>
      <c r="M17" s="124"/>
      <c r="N17" s="124"/>
      <c r="O17" s="124"/>
      <c r="P17" s="124"/>
      <c r="Q17" s="124"/>
      <c r="R17" s="124"/>
      <c r="S17" s="124"/>
      <c r="T17" s="124"/>
      <c r="U17" s="166"/>
      <c r="V17" s="141"/>
    </row>
    <row r="18" spans="1:22">
      <c r="A18" s="197"/>
      <c r="B18" s="146"/>
      <c r="C18" s="149"/>
      <c r="D18" s="37"/>
      <c r="E18" s="20" t="s">
        <v>168</v>
      </c>
      <c r="F18" s="20"/>
      <c r="G18" s="23" t="s">
        <v>169</v>
      </c>
      <c r="H18" s="160" t="str">
        <f>IF(その他種類="","",DBCS(その他種類))</f>
        <v/>
      </c>
      <c r="I18" s="161"/>
      <c r="J18" s="161"/>
      <c r="K18" s="161"/>
      <c r="L18" s="161"/>
      <c r="M18" s="161"/>
      <c r="N18" s="161"/>
      <c r="O18" s="161"/>
      <c r="P18" s="161"/>
      <c r="Q18" s="161"/>
      <c r="R18" s="161"/>
      <c r="S18" s="161"/>
      <c r="T18" s="161"/>
      <c r="U18" s="38" t="s">
        <v>170</v>
      </c>
      <c r="V18" s="141"/>
    </row>
    <row r="19" spans="1:22">
      <c r="A19" s="197"/>
      <c r="B19" s="146"/>
      <c r="C19" s="150"/>
      <c r="D19" s="123"/>
      <c r="E19" s="123"/>
      <c r="F19" s="123"/>
      <c r="G19" s="123"/>
      <c r="H19" s="123"/>
      <c r="I19" s="123"/>
      <c r="J19" s="123"/>
      <c r="K19" s="123"/>
      <c r="L19" s="123"/>
      <c r="M19" s="123"/>
      <c r="N19" s="123"/>
      <c r="O19" s="123"/>
      <c r="P19" s="123"/>
      <c r="Q19" s="123"/>
      <c r="R19" s="123"/>
      <c r="S19" s="123"/>
      <c r="T19" s="123"/>
      <c r="U19" s="224"/>
      <c r="V19" s="141"/>
    </row>
    <row r="20" spans="1:22">
      <c r="A20" s="197"/>
      <c r="B20" s="146"/>
      <c r="C20" s="225" t="s">
        <v>171</v>
      </c>
      <c r="D20" s="162"/>
      <c r="E20" s="219"/>
      <c r="F20" s="219"/>
      <c r="G20" s="219"/>
      <c r="H20" s="219"/>
      <c r="I20" s="219"/>
      <c r="J20" s="219"/>
      <c r="K20" s="219"/>
      <c r="L20" s="219"/>
      <c r="M20" s="219"/>
      <c r="N20" s="219"/>
      <c r="O20" s="219"/>
      <c r="P20" s="219"/>
      <c r="Q20" s="219"/>
      <c r="R20" s="219"/>
      <c r="S20" s="219"/>
      <c r="T20" s="219"/>
      <c r="U20" s="220"/>
      <c r="V20" s="141"/>
    </row>
    <row r="21" spans="1:22">
      <c r="A21" s="197"/>
      <c r="B21" s="146"/>
      <c r="C21" s="149"/>
      <c r="D21" s="39"/>
      <c r="E21" s="29" t="s">
        <v>172</v>
      </c>
      <c r="F21" s="29"/>
      <c r="G21" s="29"/>
      <c r="H21" s="29" t="s">
        <v>173</v>
      </c>
      <c r="I21" s="29"/>
      <c r="J21" s="29"/>
      <c r="K21" s="29"/>
      <c r="L21" s="29"/>
      <c r="M21" s="29"/>
      <c r="N21" s="29"/>
      <c r="O21" s="29" t="s">
        <v>174</v>
      </c>
      <c r="P21" s="29"/>
      <c r="Q21" s="29"/>
      <c r="R21" s="29"/>
      <c r="S21" s="29"/>
      <c r="T21" s="29"/>
      <c r="U21" s="30"/>
      <c r="V21" s="141"/>
    </row>
    <row r="22" spans="1:22">
      <c r="A22" s="197"/>
      <c r="B22" s="146"/>
      <c r="C22" s="149"/>
      <c r="D22" s="208"/>
      <c r="E22" s="193"/>
      <c r="F22" s="193"/>
      <c r="G22" s="193"/>
      <c r="H22" s="193"/>
      <c r="I22" s="193"/>
      <c r="J22" s="193"/>
      <c r="K22" s="193"/>
      <c r="L22" s="193"/>
      <c r="M22" s="193"/>
      <c r="N22" s="193"/>
      <c r="O22" s="193"/>
      <c r="P22" s="193"/>
      <c r="Q22" s="193"/>
      <c r="R22" s="193"/>
      <c r="S22" s="193"/>
      <c r="T22" s="193"/>
      <c r="U22" s="209"/>
      <c r="V22" s="141"/>
    </row>
    <row r="23" spans="1:22">
      <c r="A23" s="197"/>
      <c r="B23" s="146"/>
      <c r="C23" s="149"/>
      <c r="D23" s="39"/>
      <c r="E23" s="29" t="s">
        <v>175</v>
      </c>
      <c r="F23" s="29"/>
      <c r="G23" s="29"/>
      <c r="H23" s="29"/>
      <c r="I23" s="29"/>
      <c r="J23" s="29"/>
      <c r="K23" s="29"/>
      <c r="L23" s="29" t="s">
        <v>176</v>
      </c>
      <c r="M23" s="29"/>
      <c r="N23" s="29"/>
      <c r="O23" s="21" t="s">
        <v>177</v>
      </c>
      <c r="P23" s="210" t="str">
        <f>IF(その他規模="","",DBCS(その他規模))</f>
        <v/>
      </c>
      <c r="Q23" s="211"/>
      <c r="R23" s="211"/>
      <c r="S23" s="211"/>
      <c r="T23" s="211"/>
      <c r="U23" s="30" t="s">
        <v>178</v>
      </c>
      <c r="V23" s="141"/>
    </row>
    <row r="24" spans="1:22">
      <c r="A24" s="197"/>
      <c r="B24" s="146"/>
      <c r="C24" s="150"/>
      <c r="D24" s="212"/>
      <c r="E24" s="213"/>
      <c r="F24" s="213"/>
      <c r="G24" s="213"/>
      <c r="H24" s="213"/>
      <c r="I24" s="213"/>
      <c r="J24" s="213"/>
      <c r="K24" s="213"/>
      <c r="L24" s="213"/>
      <c r="M24" s="213"/>
      <c r="N24" s="213"/>
      <c r="O24" s="213"/>
      <c r="P24" s="213"/>
      <c r="Q24" s="213"/>
      <c r="R24" s="213"/>
      <c r="S24" s="213"/>
      <c r="T24" s="213"/>
      <c r="U24" s="214"/>
      <c r="V24" s="141"/>
    </row>
    <row r="25" spans="1:22">
      <c r="A25" s="197"/>
      <c r="B25" s="146"/>
      <c r="C25" s="225" t="s">
        <v>179</v>
      </c>
      <c r="D25" s="229" t="str">
        <f>IF(参加者数="","",DBCS(参加者数))</f>
        <v/>
      </c>
      <c r="E25" s="230"/>
      <c r="F25" s="230"/>
      <c r="G25" s="230"/>
      <c r="H25" s="236" t="s">
        <v>180</v>
      </c>
      <c r="I25" s="140"/>
      <c r="J25" s="238" t="s">
        <v>77</v>
      </c>
      <c r="K25" s="239"/>
      <c r="L25" s="239"/>
      <c r="M25" s="239"/>
      <c r="N25" s="240"/>
      <c r="O25" s="229" t="str">
        <f>IF(県外参加者数="","",DBCS(県外参加者数))</f>
        <v/>
      </c>
      <c r="P25" s="230"/>
      <c r="Q25" s="230"/>
      <c r="R25" s="230"/>
      <c r="S25" s="230"/>
      <c r="T25" s="236" t="s">
        <v>180</v>
      </c>
      <c r="U25" s="220"/>
      <c r="V25" s="141"/>
    </row>
    <row r="26" spans="1:22">
      <c r="A26" s="197"/>
      <c r="B26" s="146"/>
      <c r="C26" s="227"/>
      <c r="D26" s="231"/>
      <c r="E26" s="232"/>
      <c r="F26" s="232"/>
      <c r="G26" s="232"/>
      <c r="H26" s="196"/>
      <c r="I26" s="142"/>
      <c r="J26" s="241"/>
      <c r="K26" s="242"/>
      <c r="L26" s="242"/>
      <c r="M26" s="242"/>
      <c r="N26" s="243"/>
      <c r="O26" s="231"/>
      <c r="P26" s="232"/>
      <c r="Q26" s="232"/>
      <c r="R26" s="232"/>
      <c r="S26" s="232"/>
      <c r="T26" s="196"/>
      <c r="U26" s="209"/>
      <c r="V26" s="141"/>
    </row>
    <row r="27" spans="1:22">
      <c r="A27" s="197"/>
      <c r="B27" s="146"/>
      <c r="C27" s="149"/>
      <c r="D27" s="233"/>
      <c r="E27" s="232"/>
      <c r="F27" s="232"/>
      <c r="G27" s="232"/>
      <c r="H27" s="193"/>
      <c r="I27" s="142"/>
      <c r="J27" s="244"/>
      <c r="K27" s="242"/>
      <c r="L27" s="242"/>
      <c r="M27" s="242"/>
      <c r="N27" s="243"/>
      <c r="O27" s="233"/>
      <c r="P27" s="232"/>
      <c r="Q27" s="232"/>
      <c r="R27" s="232"/>
      <c r="S27" s="232"/>
      <c r="T27" s="193"/>
      <c r="U27" s="209"/>
      <c r="V27" s="141"/>
    </row>
    <row r="28" spans="1:22">
      <c r="A28" s="197"/>
      <c r="B28" s="146"/>
      <c r="C28" s="150"/>
      <c r="D28" s="234"/>
      <c r="E28" s="235"/>
      <c r="F28" s="235"/>
      <c r="G28" s="235"/>
      <c r="H28" s="221"/>
      <c r="I28" s="144"/>
      <c r="J28" s="245"/>
      <c r="K28" s="246"/>
      <c r="L28" s="246"/>
      <c r="M28" s="246"/>
      <c r="N28" s="247"/>
      <c r="O28" s="234"/>
      <c r="P28" s="235"/>
      <c r="Q28" s="235"/>
      <c r="R28" s="235"/>
      <c r="S28" s="235"/>
      <c r="T28" s="221"/>
      <c r="U28" s="222"/>
      <c r="V28" s="141"/>
    </row>
    <row r="29" spans="1:22" ht="13.5" customHeight="1">
      <c r="A29" s="197"/>
      <c r="B29" s="146"/>
      <c r="C29" s="148" t="s">
        <v>181</v>
      </c>
      <c r="D29" s="229" t="str">
        <f>IF(延べ数="","",DBCS(延べ数))</f>
        <v/>
      </c>
      <c r="E29" s="230"/>
      <c r="F29" s="230"/>
      <c r="G29" s="230"/>
      <c r="H29" s="236" t="s">
        <v>180</v>
      </c>
      <c r="I29" s="140"/>
      <c r="J29" s="162"/>
      <c r="K29" s="236"/>
      <c r="L29" s="236"/>
      <c r="M29" s="236"/>
      <c r="N29" s="236"/>
      <c r="O29" s="236"/>
      <c r="P29" s="236"/>
      <c r="Q29" s="236"/>
      <c r="R29" s="236"/>
      <c r="S29" s="236"/>
      <c r="T29" s="236"/>
      <c r="U29" s="237"/>
      <c r="V29" s="141"/>
    </row>
    <row r="30" spans="1:22" ht="13.5" customHeight="1">
      <c r="A30" s="197"/>
      <c r="B30" s="146"/>
      <c r="C30" s="226"/>
      <c r="D30" s="231"/>
      <c r="E30" s="232"/>
      <c r="F30" s="232"/>
      <c r="G30" s="232"/>
      <c r="H30" s="196"/>
      <c r="I30" s="142"/>
      <c r="J30" s="208"/>
      <c r="K30" s="196"/>
      <c r="L30" s="196"/>
      <c r="M30" s="196"/>
      <c r="N30" s="196"/>
      <c r="O30" s="196"/>
      <c r="P30" s="196"/>
      <c r="Q30" s="196"/>
      <c r="R30" s="196"/>
      <c r="S30" s="196"/>
      <c r="T30" s="196"/>
      <c r="U30" s="197"/>
      <c r="V30" s="141"/>
    </row>
    <row r="31" spans="1:22" ht="13.5" customHeight="1">
      <c r="A31" s="197"/>
      <c r="B31" s="146"/>
      <c r="C31" s="227"/>
      <c r="D31" s="233"/>
      <c r="E31" s="232"/>
      <c r="F31" s="232"/>
      <c r="G31" s="232"/>
      <c r="H31" s="193"/>
      <c r="I31" s="142"/>
      <c r="J31" s="208"/>
      <c r="K31" s="196"/>
      <c r="L31" s="196"/>
      <c r="M31" s="196"/>
      <c r="N31" s="196"/>
      <c r="O31" s="196"/>
      <c r="P31" s="196"/>
      <c r="Q31" s="196"/>
      <c r="R31" s="196"/>
      <c r="S31" s="196"/>
      <c r="T31" s="196"/>
      <c r="U31" s="197"/>
      <c r="V31" s="141"/>
    </row>
    <row r="32" spans="1:22" ht="13.5" customHeight="1">
      <c r="A32" s="197"/>
      <c r="B32" s="147"/>
      <c r="C32" s="228"/>
      <c r="D32" s="234"/>
      <c r="E32" s="235"/>
      <c r="F32" s="235"/>
      <c r="G32" s="235"/>
      <c r="H32" s="221"/>
      <c r="I32" s="144"/>
      <c r="J32" s="212"/>
      <c r="K32" s="213"/>
      <c r="L32" s="213"/>
      <c r="M32" s="213"/>
      <c r="N32" s="213"/>
      <c r="O32" s="213"/>
      <c r="P32" s="213"/>
      <c r="Q32" s="213"/>
      <c r="R32" s="213"/>
      <c r="S32" s="213"/>
      <c r="T32" s="213"/>
      <c r="U32" s="214"/>
      <c r="V32" s="141"/>
    </row>
    <row r="33" spans="1:22" s="20" customFormat="1">
      <c r="A33" s="197"/>
      <c r="B33" s="170" t="s">
        <v>182</v>
      </c>
      <c r="C33" s="171"/>
      <c r="D33" s="176" t="s">
        <v>183</v>
      </c>
      <c r="E33" s="177"/>
      <c r="F33" s="177"/>
      <c r="G33" s="171"/>
      <c r="H33" s="40" t="s">
        <v>184</v>
      </c>
      <c r="I33" s="248" t="str">
        <f>IF(郵便番号="","",ASC(郵便番号))</f>
        <v/>
      </c>
      <c r="J33" s="239"/>
      <c r="K33" s="239"/>
      <c r="L33" s="163"/>
      <c r="M33" s="163"/>
      <c r="N33" s="163"/>
      <c r="O33" s="163"/>
      <c r="P33" s="163"/>
      <c r="Q33" s="163"/>
      <c r="R33" s="163"/>
      <c r="S33" s="163"/>
      <c r="T33" s="163"/>
      <c r="U33" s="164"/>
      <c r="V33" s="141"/>
    </row>
    <row r="34" spans="1:22" s="20" customFormat="1">
      <c r="A34" s="197"/>
      <c r="B34" s="172"/>
      <c r="C34" s="173"/>
      <c r="D34" s="178"/>
      <c r="E34" s="179"/>
      <c r="F34" s="179"/>
      <c r="G34" s="173"/>
      <c r="H34" s="249" t="str">
        <f>IF(連絡先住所="","",IF(連絡先住所１="",DBCS(連絡先住所),DBCS(連絡先住所&amp;CHAR(10)&amp;連絡先住所１)))</f>
        <v/>
      </c>
      <c r="I34" s="250"/>
      <c r="J34" s="250"/>
      <c r="K34" s="250"/>
      <c r="L34" s="250"/>
      <c r="M34" s="250"/>
      <c r="N34" s="250"/>
      <c r="O34" s="250"/>
      <c r="P34" s="250"/>
      <c r="Q34" s="250"/>
      <c r="R34" s="250"/>
      <c r="S34" s="250"/>
      <c r="T34" s="250"/>
      <c r="U34" s="251"/>
      <c r="V34" s="141"/>
    </row>
    <row r="35" spans="1:22" s="20" customFormat="1">
      <c r="A35" s="197"/>
      <c r="B35" s="172"/>
      <c r="C35" s="173"/>
      <c r="D35" s="178"/>
      <c r="E35" s="179"/>
      <c r="F35" s="179"/>
      <c r="G35" s="173"/>
      <c r="H35" s="249"/>
      <c r="I35" s="250"/>
      <c r="J35" s="250"/>
      <c r="K35" s="250"/>
      <c r="L35" s="250"/>
      <c r="M35" s="250"/>
      <c r="N35" s="250"/>
      <c r="O35" s="250"/>
      <c r="P35" s="250"/>
      <c r="Q35" s="250"/>
      <c r="R35" s="250"/>
      <c r="S35" s="250"/>
      <c r="T35" s="250"/>
      <c r="U35" s="251"/>
      <c r="V35" s="141"/>
    </row>
    <row r="36" spans="1:22" s="20" customFormat="1">
      <c r="A36" s="197"/>
      <c r="B36" s="172"/>
      <c r="C36" s="173"/>
      <c r="D36" s="180"/>
      <c r="E36" s="181"/>
      <c r="F36" s="181"/>
      <c r="G36" s="182"/>
      <c r="H36" s="252"/>
      <c r="I36" s="253"/>
      <c r="J36" s="253"/>
      <c r="K36" s="253"/>
      <c r="L36" s="253"/>
      <c r="M36" s="253"/>
      <c r="N36" s="253"/>
      <c r="O36" s="253"/>
      <c r="P36" s="253"/>
      <c r="Q36" s="253"/>
      <c r="R36" s="253"/>
      <c r="S36" s="253"/>
      <c r="T36" s="253"/>
      <c r="U36" s="254"/>
      <c r="V36" s="141"/>
    </row>
    <row r="37" spans="1:22" s="20" customFormat="1">
      <c r="A37" s="197"/>
      <c r="B37" s="172"/>
      <c r="C37" s="173"/>
      <c r="D37" s="176" t="s">
        <v>185</v>
      </c>
      <c r="E37" s="177"/>
      <c r="F37" s="177"/>
      <c r="G37" s="171"/>
      <c r="H37" s="183" t="str">
        <f>IF(担当者名="","",DBCS(担当者名))</f>
        <v/>
      </c>
      <c r="I37" s="184"/>
      <c r="J37" s="184"/>
      <c r="K37" s="184"/>
      <c r="L37" s="184"/>
      <c r="M37" s="184"/>
      <c r="N37" s="184"/>
      <c r="O37" s="184"/>
      <c r="P37" s="184"/>
      <c r="Q37" s="184"/>
      <c r="R37" s="184"/>
      <c r="S37" s="184"/>
      <c r="T37" s="184"/>
      <c r="U37" s="185"/>
      <c r="V37" s="141"/>
    </row>
    <row r="38" spans="1:22" s="20" customFormat="1">
      <c r="A38" s="197"/>
      <c r="B38" s="172"/>
      <c r="C38" s="173"/>
      <c r="D38" s="178"/>
      <c r="E38" s="179"/>
      <c r="F38" s="179"/>
      <c r="G38" s="173"/>
      <c r="H38" s="186"/>
      <c r="I38" s="131"/>
      <c r="J38" s="131"/>
      <c r="K38" s="131"/>
      <c r="L38" s="131"/>
      <c r="M38" s="131"/>
      <c r="N38" s="131"/>
      <c r="O38" s="131"/>
      <c r="P38" s="131"/>
      <c r="Q38" s="131"/>
      <c r="R38" s="131"/>
      <c r="S38" s="131"/>
      <c r="T38" s="131"/>
      <c r="U38" s="187"/>
      <c r="V38" s="141"/>
    </row>
    <row r="39" spans="1:22" s="20" customFormat="1">
      <c r="A39" s="197"/>
      <c r="B39" s="172"/>
      <c r="C39" s="173"/>
      <c r="D39" s="178"/>
      <c r="E39" s="179"/>
      <c r="F39" s="179"/>
      <c r="G39" s="173"/>
      <c r="H39" s="186"/>
      <c r="I39" s="131"/>
      <c r="J39" s="131"/>
      <c r="K39" s="131"/>
      <c r="L39" s="131"/>
      <c r="M39" s="131"/>
      <c r="N39" s="131"/>
      <c r="O39" s="131"/>
      <c r="P39" s="131"/>
      <c r="Q39" s="131"/>
      <c r="R39" s="131"/>
      <c r="S39" s="131"/>
      <c r="T39" s="131"/>
      <c r="U39" s="187"/>
      <c r="V39" s="141"/>
    </row>
    <row r="40" spans="1:22" s="20" customFormat="1">
      <c r="A40" s="197"/>
      <c r="B40" s="172"/>
      <c r="C40" s="173"/>
      <c r="D40" s="180"/>
      <c r="E40" s="181"/>
      <c r="F40" s="181"/>
      <c r="G40" s="182"/>
      <c r="H40" s="188"/>
      <c r="I40" s="189"/>
      <c r="J40" s="189"/>
      <c r="K40" s="189"/>
      <c r="L40" s="189"/>
      <c r="M40" s="189"/>
      <c r="N40" s="189"/>
      <c r="O40" s="189"/>
      <c r="P40" s="189"/>
      <c r="Q40" s="189"/>
      <c r="R40" s="189"/>
      <c r="S40" s="189"/>
      <c r="T40" s="189"/>
      <c r="U40" s="190"/>
      <c r="V40" s="141"/>
    </row>
    <row r="41" spans="1:22" s="20" customFormat="1">
      <c r="A41" s="197"/>
      <c r="B41" s="172"/>
      <c r="C41" s="173"/>
      <c r="D41" s="176" t="s">
        <v>81</v>
      </c>
      <c r="E41" s="177"/>
      <c r="F41" s="177"/>
      <c r="G41" s="171"/>
      <c r="H41" s="183" t="str">
        <f>IF(電話番号="","",DBCS(電話番号))</f>
        <v/>
      </c>
      <c r="I41" s="184"/>
      <c r="J41" s="184"/>
      <c r="K41" s="184"/>
      <c r="L41" s="184"/>
      <c r="M41" s="184"/>
      <c r="N41" s="184"/>
      <c r="O41" s="184"/>
      <c r="P41" s="184"/>
      <c r="Q41" s="184"/>
      <c r="R41" s="184"/>
      <c r="S41" s="184"/>
      <c r="T41" s="184"/>
      <c r="U41" s="185"/>
      <c r="V41" s="141"/>
    </row>
    <row r="42" spans="1:22" s="20" customFormat="1">
      <c r="A42" s="197"/>
      <c r="B42" s="172"/>
      <c r="C42" s="173"/>
      <c r="D42" s="178"/>
      <c r="E42" s="179"/>
      <c r="F42" s="179"/>
      <c r="G42" s="173"/>
      <c r="H42" s="186"/>
      <c r="I42" s="131"/>
      <c r="J42" s="131"/>
      <c r="K42" s="131"/>
      <c r="L42" s="131"/>
      <c r="M42" s="131"/>
      <c r="N42" s="131"/>
      <c r="O42" s="131"/>
      <c r="P42" s="131"/>
      <c r="Q42" s="131"/>
      <c r="R42" s="131"/>
      <c r="S42" s="131"/>
      <c r="T42" s="131"/>
      <c r="U42" s="187"/>
      <c r="V42" s="141"/>
    </row>
    <row r="43" spans="1:22" s="20" customFormat="1">
      <c r="A43" s="197"/>
      <c r="B43" s="172"/>
      <c r="C43" s="173"/>
      <c r="D43" s="178"/>
      <c r="E43" s="179"/>
      <c r="F43" s="179"/>
      <c r="G43" s="173"/>
      <c r="H43" s="186"/>
      <c r="I43" s="131"/>
      <c r="J43" s="131"/>
      <c r="K43" s="131"/>
      <c r="L43" s="131"/>
      <c r="M43" s="131"/>
      <c r="N43" s="131"/>
      <c r="O43" s="131"/>
      <c r="P43" s="131"/>
      <c r="Q43" s="131"/>
      <c r="R43" s="131"/>
      <c r="S43" s="131"/>
      <c r="T43" s="131"/>
      <c r="U43" s="187"/>
      <c r="V43" s="141"/>
    </row>
    <row r="44" spans="1:22" s="20" customFormat="1">
      <c r="A44" s="197"/>
      <c r="B44" s="172"/>
      <c r="C44" s="173"/>
      <c r="D44" s="180"/>
      <c r="E44" s="181"/>
      <c r="F44" s="181"/>
      <c r="G44" s="182"/>
      <c r="H44" s="188"/>
      <c r="I44" s="189"/>
      <c r="J44" s="189"/>
      <c r="K44" s="189"/>
      <c r="L44" s="189"/>
      <c r="M44" s="189"/>
      <c r="N44" s="189"/>
      <c r="O44" s="189"/>
      <c r="P44" s="189"/>
      <c r="Q44" s="189"/>
      <c r="R44" s="189"/>
      <c r="S44" s="189"/>
      <c r="T44" s="189"/>
      <c r="U44" s="190"/>
      <c r="V44" s="141"/>
    </row>
    <row r="45" spans="1:22" s="20" customFormat="1">
      <c r="A45" s="197"/>
      <c r="B45" s="172"/>
      <c r="C45" s="173"/>
      <c r="D45" s="176" t="s">
        <v>186</v>
      </c>
      <c r="E45" s="177"/>
      <c r="F45" s="177"/>
      <c r="G45" s="171"/>
      <c r="H45" s="183" t="str">
        <f>IF(ＦＡＸ番号="","",DBCS(ＦＡＸ番号))</f>
        <v/>
      </c>
      <c r="I45" s="184"/>
      <c r="J45" s="184"/>
      <c r="K45" s="184"/>
      <c r="L45" s="184"/>
      <c r="M45" s="184"/>
      <c r="N45" s="184"/>
      <c r="O45" s="184"/>
      <c r="P45" s="184"/>
      <c r="Q45" s="184"/>
      <c r="R45" s="184"/>
      <c r="S45" s="184"/>
      <c r="T45" s="184"/>
      <c r="U45" s="185"/>
      <c r="V45" s="141"/>
    </row>
    <row r="46" spans="1:22" s="20" customFormat="1">
      <c r="A46" s="197"/>
      <c r="B46" s="172"/>
      <c r="C46" s="173"/>
      <c r="D46" s="178"/>
      <c r="E46" s="179"/>
      <c r="F46" s="179"/>
      <c r="G46" s="173"/>
      <c r="H46" s="186"/>
      <c r="I46" s="131"/>
      <c r="J46" s="131"/>
      <c r="K46" s="131"/>
      <c r="L46" s="131"/>
      <c r="M46" s="131"/>
      <c r="N46" s="131"/>
      <c r="O46" s="131"/>
      <c r="P46" s="131"/>
      <c r="Q46" s="131"/>
      <c r="R46" s="131"/>
      <c r="S46" s="131"/>
      <c r="T46" s="131"/>
      <c r="U46" s="187"/>
      <c r="V46" s="141"/>
    </row>
    <row r="47" spans="1:22" s="20" customFormat="1">
      <c r="A47" s="197"/>
      <c r="B47" s="172"/>
      <c r="C47" s="173"/>
      <c r="D47" s="178"/>
      <c r="E47" s="179"/>
      <c r="F47" s="179"/>
      <c r="G47" s="173"/>
      <c r="H47" s="186"/>
      <c r="I47" s="131"/>
      <c r="J47" s="131"/>
      <c r="K47" s="131"/>
      <c r="L47" s="131"/>
      <c r="M47" s="131"/>
      <c r="N47" s="131"/>
      <c r="O47" s="131"/>
      <c r="P47" s="131"/>
      <c r="Q47" s="131"/>
      <c r="R47" s="131"/>
      <c r="S47" s="131"/>
      <c r="T47" s="131"/>
      <c r="U47" s="187"/>
      <c r="V47" s="141"/>
    </row>
    <row r="48" spans="1:22" s="20" customFormat="1">
      <c r="A48" s="197"/>
      <c r="B48" s="172"/>
      <c r="C48" s="173"/>
      <c r="D48" s="180"/>
      <c r="E48" s="181"/>
      <c r="F48" s="181"/>
      <c r="G48" s="182"/>
      <c r="H48" s="188"/>
      <c r="I48" s="189"/>
      <c r="J48" s="189"/>
      <c r="K48" s="189"/>
      <c r="L48" s="189"/>
      <c r="M48" s="189"/>
      <c r="N48" s="189"/>
      <c r="O48" s="189"/>
      <c r="P48" s="189"/>
      <c r="Q48" s="189"/>
      <c r="R48" s="189"/>
      <c r="S48" s="189"/>
      <c r="T48" s="189"/>
      <c r="U48" s="190"/>
      <c r="V48" s="141"/>
    </row>
    <row r="49" spans="1:22" s="20" customFormat="1">
      <c r="A49" s="197"/>
      <c r="B49" s="172"/>
      <c r="C49" s="173"/>
      <c r="D49" s="176" t="s">
        <v>187</v>
      </c>
      <c r="E49" s="177"/>
      <c r="F49" s="177"/>
      <c r="G49" s="171"/>
      <c r="H49" s="151" t="str">
        <f>IF(メール="","",メール)</f>
        <v/>
      </c>
      <c r="I49" s="152"/>
      <c r="J49" s="152"/>
      <c r="K49" s="152"/>
      <c r="L49" s="152"/>
      <c r="M49" s="152"/>
      <c r="N49" s="152"/>
      <c r="O49" s="152"/>
      <c r="P49" s="152"/>
      <c r="Q49" s="152"/>
      <c r="R49" s="152"/>
      <c r="S49" s="152"/>
      <c r="T49" s="152"/>
      <c r="U49" s="153"/>
      <c r="V49" s="141"/>
    </row>
    <row r="50" spans="1:22" s="20" customFormat="1">
      <c r="A50" s="197"/>
      <c r="B50" s="172"/>
      <c r="C50" s="173"/>
      <c r="D50" s="178"/>
      <c r="E50" s="179"/>
      <c r="F50" s="179"/>
      <c r="G50" s="173"/>
      <c r="H50" s="154"/>
      <c r="I50" s="155"/>
      <c r="J50" s="155"/>
      <c r="K50" s="155"/>
      <c r="L50" s="155"/>
      <c r="M50" s="155"/>
      <c r="N50" s="155"/>
      <c r="O50" s="155"/>
      <c r="P50" s="155"/>
      <c r="Q50" s="155"/>
      <c r="R50" s="155"/>
      <c r="S50" s="155"/>
      <c r="T50" s="155"/>
      <c r="U50" s="156"/>
      <c r="V50" s="141"/>
    </row>
    <row r="51" spans="1:22" s="20" customFormat="1">
      <c r="A51" s="197"/>
      <c r="B51" s="172"/>
      <c r="C51" s="173"/>
      <c r="D51" s="178"/>
      <c r="E51" s="179"/>
      <c r="F51" s="179"/>
      <c r="G51" s="173"/>
      <c r="H51" s="154"/>
      <c r="I51" s="155"/>
      <c r="J51" s="155"/>
      <c r="K51" s="155"/>
      <c r="L51" s="155"/>
      <c r="M51" s="155"/>
      <c r="N51" s="155"/>
      <c r="O51" s="155"/>
      <c r="P51" s="155"/>
      <c r="Q51" s="155"/>
      <c r="R51" s="155"/>
      <c r="S51" s="155"/>
      <c r="T51" s="155"/>
      <c r="U51" s="156"/>
      <c r="V51" s="141"/>
    </row>
    <row r="52" spans="1:22" s="20" customFormat="1" ht="14.25" thickBot="1">
      <c r="A52" s="27" t="s">
        <v>188</v>
      </c>
      <c r="B52" s="174"/>
      <c r="C52" s="175"/>
      <c r="D52" s="215"/>
      <c r="E52" s="216"/>
      <c r="F52" s="216"/>
      <c r="G52" s="175"/>
      <c r="H52" s="157"/>
      <c r="I52" s="158"/>
      <c r="J52" s="158"/>
      <c r="K52" s="158"/>
      <c r="L52" s="158"/>
      <c r="M52" s="158"/>
      <c r="N52" s="158"/>
      <c r="O52" s="158"/>
      <c r="P52" s="158"/>
      <c r="Q52" s="158"/>
      <c r="R52" s="158"/>
      <c r="S52" s="158"/>
      <c r="T52" s="158"/>
      <c r="U52" s="159"/>
      <c r="V52" s="41"/>
    </row>
    <row r="56" spans="1:22" ht="13.5" hidden="1" customHeight="1"/>
    <row r="57" spans="1:22" ht="13.5" hidden="1" customHeight="1"/>
    <row r="58" spans="1:22">
      <c r="B58" s="27" t="s">
        <v>189</v>
      </c>
    </row>
  </sheetData>
  <sheetProtection algorithmName="SHA-512" hashValue="P1b5RL2POnLQ28/BdWA40zf7KUyNh7fO2IGZSp59iolr+ldyCeDWnfU0LilEnFsjx9bMTU3v0AbPZObGlymhLA==" saltValue="uqh2mJJ+GsKhM8Trs5hGow==" spinCount="100000" sheet="1" objects="1" scenarios="1" selectLockedCells="1"/>
  <mergeCells count="48">
    <mergeCell ref="D33:G36"/>
    <mergeCell ref="I33:K33"/>
    <mergeCell ref="L33:U33"/>
    <mergeCell ref="H34:U36"/>
    <mergeCell ref="T25:U28"/>
    <mergeCell ref="D20:U20"/>
    <mergeCell ref="C20:C24"/>
    <mergeCell ref="C29:C32"/>
    <mergeCell ref="D29:G32"/>
    <mergeCell ref="H29:I32"/>
    <mergeCell ref="J29:U32"/>
    <mergeCell ref="C25:C28"/>
    <mergeCell ref="D25:G28"/>
    <mergeCell ref="H25:I28"/>
    <mergeCell ref="J25:N28"/>
    <mergeCell ref="O25:S28"/>
    <mergeCell ref="A1:V2"/>
    <mergeCell ref="A3:V3"/>
    <mergeCell ref="A4:V5"/>
    <mergeCell ref="A6:A51"/>
    <mergeCell ref="B6:C8"/>
    <mergeCell ref="D6:U8"/>
    <mergeCell ref="V6:V51"/>
    <mergeCell ref="D22:U22"/>
    <mergeCell ref="P23:T23"/>
    <mergeCell ref="D24:U24"/>
    <mergeCell ref="D49:G52"/>
    <mergeCell ref="B9:C11"/>
    <mergeCell ref="D9:U9"/>
    <mergeCell ref="D11:U11"/>
    <mergeCell ref="D17:U17"/>
    <mergeCell ref="D19:U19"/>
    <mergeCell ref="B12:C14"/>
    <mergeCell ref="B15:B32"/>
    <mergeCell ref="C15:C19"/>
    <mergeCell ref="H49:U52"/>
    <mergeCell ref="H18:T18"/>
    <mergeCell ref="D12:U14"/>
    <mergeCell ref="B33:C52"/>
    <mergeCell ref="D37:G40"/>
    <mergeCell ref="H37:U40"/>
    <mergeCell ref="D41:G44"/>
    <mergeCell ref="H41:U44"/>
    <mergeCell ref="D45:G48"/>
    <mergeCell ref="H45:U48"/>
    <mergeCell ref="D15:U15"/>
    <mergeCell ref="N16:P16"/>
    <mergeCell ref="Q16:U16"/>
  </mergeCells>
  <phoneticPr fontId="3"/>
  <pageMargins left="0.78740157480314965" right="0.59055118110236227" top="0.98425196850393704" bottom="0.39370078740157483" header="0.51181102362204722" footer="0.51181102362204722"/>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3</xdr:col>
                    <xdr:colOff>238125</xdr:colOff>
                    <xdr:row>19</xdr:row>
                    <xdr:rowOff>161925</xdr:rowOff>
                  </from>
                  <to>
                    <xdr:col>4</xdr:col>
                    <xdr:colOff>142875</xdr:colOff>
                    <xdr:row>21</xdr:row>
                    <xdr:rowOff>28575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6</xdr:col>
                    <xdr:colOff>257175</xdr:colOff>
                    <xdr:row>19</xdr:row>
                    <xdr:rowOff>161925</xdr:rowOff>
                  </from>
                  <to>
                    <xdr:col>7</xdr:col>
                    <xdr:colOff>257175</xdr:colOff>
                    <xdr:row>21</xdr:row>
                    <xdr:rowOff>28575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13</xdr:col>
                    <xdr:colOff>257175</xdr:colOff>
                    <xdr:row>19</xdr:row>
                    <xdr:rowOff>161925</xdr:rowOff>
                  </from>
                  <to>
                    <xdr:col>14</xdr:col>
                    <xdr:colOff>257175</xdr:colOff>
                    <xdr:row>21</xdr:row>
                    <xdr:rowOff>28575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3</xdr:col>
                    <xdr:colOff>238125</xdr:colOff>
                    <xdr:row>21</xdr:row>
                    <xdr:rowOff>152400</xdr:rowOff>
                  </from>
                  <to>
                    <xdr:col>4</xdr:col>
                    <xdr:colOff>142875</xdr:colOff>
                    <xdr:row>23</xdr:row>
                    <xdr:rowOff>19050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10</xdr:col>
                    <xdr:colOff>28575</xdr:colOff>
                    <xdr:row>21</xdr:row>
                    <xdr:rowOff>161925</xdr:rowOff>
                  </from>
                  <to>
                    <xdr:col>11</xdr:col>
                    <xdr:colOff>142875</xdr:colOff>
                    <xdr:row>23</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3</xdr:col>
                    <xdr:colOff>238125</xdr:colOff>
                    <xdr:row>19</xdr:row>
                    <xdr:rowOff>161925</xdr:rowOff>
                  </from>
                  <to>
                    <xdr:col>4</xdr:col>
                    <xdr:colOff>142875</xdr:colOff>
                    <xdr:row>21</xdr:row>
                    <xdr:rowOff>28575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6</xdr:col>
                    <xdr:colOff>257175</xdr:colOff>
                    <xdr:row>19</xdr:row>
                    <xdr:rowOff>161925</xdr:rowOff>
                  </from>
                  <to>
                    <xdr:col>7</xdr:col>
                    <xdr:colOff>257175</xdr:colOff>
                    <xdr:row>21</xdr:row>
                    <xdr:rowOff>28575</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13</xdr:col>
                    <xdr:colOff>257175</xdr:colOff>
                    <xdr:row>19</xdr:row>
                    <xdr:rowOff>161925</xdr:rowOff>
                  </from>
                  <to>
                    <xdr:col>14</xdr:col>
                    <xdr:colOff>257175</xdr:colOff>
                    <xdr:row>21</xdr:row>
                    <xdr:rowOff>28575</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3</xdr:col>
                    <xdr:colOff>238125</xdr:colOff>
                    <xdr:row>21</xdr:row>
                    <xdr:rowOff>152400</xdr:rowOff>
                  </from>
                  <to>
                    <xdr:col>4</xdr:col>
                    <xdr:colOff>142875</xdr:colOff>
                    <xdr:row>23</xdr:row>
                    <xdr:rowOff>19050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10</xdr:col>
                    <xdr:colOff>28575</xdr:colOff>
                    <xdr:row>21</xdr:row>
                    <xdr:rowOff>161925</xdr:rowOff>
                  </from>
                  <to>
                    <xdr:col>11</xdr:col>
                    <xdr:colOff>142875</xdr:colOff>
                    <xdr:row>23</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142875</xdr:colOff>
                    <xdr:row>14</xdr:row>
                    <xdr:rowOff>161925</xdr:rowOff>
                  </from>
                  <to>
                    <xdr:col>7</xdr:col>
                    <xdr:colOff>142875</xdr:colOff>
                    <xdr:row>16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142875</xdr:colOff>
                    <xdr:row>14</xdr:row>
                    <xdr:rowOff>161925</xdr:rowOff>
                  </from>
                  <to>
                    <xdr:col>10</xdr:col>
                    <xdr:colOff>142875</xdr:colOff>
                    <xdr:row>16</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13</xdr:col>
                    <xdr:colOff>66675</xdr:colOff>
                    <xdr:row>14</xdr:row>
                    <xdr:rowOff>161925</xdr:rowOff>
                  </from>
                  <to>
                    <xdr:col>14</xdr:col>
                    <xdr:colOff>66675</xdr:colOff>
                    <xdr:row>16</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0</xdr:colOff>
                    <xdr:row>14</xdr:row>
                    <xdr:rowOff>161925</xdr:rowOff>
                  </from>
                  <to>
                    <xdr:col>17</xdr:col>
                    <xdr:colOff>0</xdr:colOff>
                    <xdr:row>16</xdr:row>
                    <xdr:rowOff>28575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238125</xdr:colOff>
                    <xdr:row>16</xdr:row>
                    <xdr:rowOff>161925</xdr:rowOff>
                  </from>
                  <to>
                    <xdr:col>4</xdr:col>
                    <xdr:colOff>142875</xdr:colOff>
                    <xdr:row>18</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E31"/>
  <sheetViews>
    <sheetView showGridLines="0" workbookViewId="0">
      <selection activeCell="C18" sqref="C18"/>
    </sheetView>
  </sheetViews>
  <sheetFormatPr defaultColWidth="0" defaultRowHeight="13.5" customHeight="1" zeroHeight="1"/>
  <cols>
    <col min="1" max="1" width="1.625" style="20" customWidth="1"/>
    <col min="2" max="3" width="22.5" style="20" customWidth="1"/>
    <col min="4" max="4" width="39.5" style="20" customWidth="1"/>
    <col min="5" max="5" width="1.625" style="20" customWidth="1"/>
    <col min="6" max="16384" width="9" style="20" hidden="1"/>
  </cols>
  <sheetData>
    <row r="1" spans="1:5">
      <c r="A1" s="256" t="s">
        <v>190</v>
      </c>
      <c r="B1" s="256"/>
      <c r="C1" s="256"/>
      <c r="D1" s="256"/>
      <c r="E1" s="256"/>
    </row>
    <row r="2" spans="1:5">
      <c r="A2" s="256"/>
      <c r="B2" s="256"/>
      <c r="C2" s="256"/>
      <c r="D2" s="256"/>
      <c r="E2" s="256"/>
    </row>
    <row r="3" spans="1:5" s="257" customFormat="1" ht="17.25">
      <c r="A3" s="133" t="s">
        <v>191</v>
      </c>
    </row>
    <row r="4" spans="1:5">
      <c r="A4" s="123"/>
      <c r="B4" s="123"/>
      <c r="C4" s="123"/>
      <c r="D4" s="123"/>
      <c r="E4" s="123"/>
    </row>
    <row r="5" spans="1:5" ht="14.25" thickBot="1">
      <c r="A5" s="123"/>
      <c r="B5" s="20" t="s">
        <v>192</v>
      </c>
      <c r="C5" s="258" t="s">
        <v>193</v>
      </c>
      <c r="D5" s="259"/>
      <c r="E5" s="123"/>
    </row>
    <row r="6" spans="1:5" ht="30" customHeight="1" thickBot="1">
      <c r="A6" s="123"/>
      <c r="B6" s="42" t="s">
        <v>194</v>
      </c>
      <c r="C6" s="43" t="s">
        <v>195</v>
      </c>
      <c r="D6" s="44" t="s">
        <v>196</v>
      </c>
      <c r="E6" s="123"/>
    </row>
    <row r="7" spans="1:5">
      <c r="A7" s="123"/>
      <c r="B7" s="260" t="s">
        <v>197</v>
      </c>
      <c r="C7" s="263" t="str">
        <f>IF(開催補助金+送迎補助金+芸能補助金=0,"",開催補助金+送迎補助金+芸能補助金)</f>
        <v/>
      </c>
      <c r="D7" s="30" t="str">
        <f>IF(開催補助金=0,"コンベンション開催補助金　　　　　　円","コンベンション開催補助金　　"&amp;TEXT(開催補助金,"#,#0"&amp;"円"))</f>
        <v>コンベンション開催補助金　　　　　　円</v>
      </c>
      <c r="E7" s="123"/>
    </row>
    <row r="8" spans="1:5">
      <c r="A8" s="123"/>
      <c r="B8" s="261"/>
      <c r="C8" s="149"/>
      <c r="D8" s="30" t="str">
        <f>IF(送迎補助金=0,"参加者送迎にかかる補助金　　　　　　円","参加者送迎にかかる補助金　　"&amp;TEXT(送迎補助金,"#,#0")&amp;"円")</f>
        <v>参加者送迎にかかる補助金　　　　　　円</v>
      </c>
      <c r="E8" s="123"/>
    </row>
    <row r="9" spans="1:5">
      <c r="A9" s="123"/>
      <c r="B9" s="262"/>
      <c r="C9" s="150"/>
      <c r="D9" s="45" t="str">
        <f>IF(芸能補助金=0,"郷土芸能披露にかかる補助金　　　　　円","郷土芸能披露にかかる補助金　"&amp;TEXT(芸能補助金,"#,#0")&amp;"円")</f>
        <v>郷土芸能披露にかかる補助金　　　　　円</v>
      </c>
      <c r="E9" s="123"/>
    </row>
    <row r="10" spans="1:5" ht="30" customHeight="1">
      <c r="A10" s="123"/>
      <c r="B10" s="46"/>
      <c r="C10" s="47"/>
      <c r="D10" s="48"/>
      <c r="E10" s="123"/>
    </row>
    <row r="11" spans="1:5" ht="30" customHeight="1">
      <c r="A11" s="123"/>
      <c r="B11" s="49"/>
      <c r="C11" s="50"/>
      <c r="D11" s="51"/>
      <c r="E11" s="123"/>
    </row>
    <row r="12" spans="1:5" ht="30" customHeight="1">
      <c r="A12" s="123"/>
      <c r="B12" s="49"/>
      <c r="C12" s="50"/>
      <c r="D12" s="51"/>
      <c r="E12" s="123"/>
    </row>
    <row r="13" spans="1:5" ht="30" customHeight="1" thickBot="1">
      <c r="A13" s="123"/>
      <c r="B13" s="52"/>
      <c r="C13" s="53"/>
      <c r="D13" s="54"/>
      <c r="E13" s="123"/>
    </row>
    <row r="14" spans="1:5" ht="30" customHeight="1" thickBot="1">
      <c r="A14" s="123"/>
      <c r="B14" s="42" t="s">
        <v>198</v>
      </c>
      <c r="C14" s="55" t="str">
        <f>IF(SUM(C7:C13)=0,"",SUM(C7:C13))</f>
        <v/>
      </c>
      <c r="D14" s="56"/>
      <c r="E14" s="123"/>
    </row>
    <row r="15" spans="1:5" ht="30" customHeight="1" thickBot="1">
      <c r="A15" s="123"/>
      <c r="B15" s="264" t="s">
        <v>199</v>
      </c>
      <c r="C15" s="265"/>
      <c r="D15" s="265"/>
      <c r="E15" s="123"/>
    </row>
    <row r="16" spans="1:5" ht="30" customHeight="1" thickBot="1">
      <c r="A16" s="123"/>
      <c r="B16" s="42" t="s">
        <v>194</v>
      </c>
      <c r="C16" s="43" t="s">
        <v>195</v>
      </c>
      <c r="D16" s="44" t="s">
        <v>196</v>
      </c>
      <c r="E16" s="123"/>
    </row>
    <row r="17" spans="1:5" ht="30" customHeight="1">
      <c r="A17" s="123"/>
      <c r="B17" s="57"/>
      <c r="C17" s="58"/>
      <c r="D17" s="59"/>
      <c r="E17" s="123"/>
    </row>
    <row r="18" spans="1:5" ht="30" customHeight="1">
      <c r="A18" s="123"/>
      <c r="B18" s="49"/>
      <c r="C18" s="50"/>
      <c r="D18" s="51"/>
      <c r="E18" s="123"/>
    </row>
    <row r="19" spans="1:5" ht="30" customHeight="1">
      <c r="A19" s="123"/>
      <c r="B19" s="49"/>
      <c r="C19" s="50"/>
      <c r="D19" s="51"/>
      <c r="E19" s="123"/>
    </row>
    <row r="20" spans="1:5" ht="30" customHeight="1">
      <c r="A20" s="123"/>
      <c r="B20" s="49"/>
      <c r="C20" s="50"/>
      <c r="D20" s="51"/>
      <c r="E20" s="123"/>
    </row>
    <row r="21" spans="1:5" ht="30" customHeight="1">
      <c r="A21" s="123"/>
      <c r="B21" s="49"/>
      <c r="C21" s="50"/>
      <c r="D21" s="51"/>
      <c r="E21" s="123"/>
    </row>
    <row r="22" spans="1:5" ht="30" customHeight="1">
      <c r="A22" s="123"/>
      <c r="B22" s="49"/>
      <c r="C22" s="50"/>
      <c r="D22" s="51"/>
      <c r="E22" s="123"/>
    </row>
    <row r="23" spans="1:5" ht="30" customHeight="1">
      <c r="A23" s="123"/>
      <c r="B23" s="57"/>
      <c r="C23" s="58"/>
      <c r="D23" s="59"/>
      <c r="E23" s="123"/>
    </row>
    <row r="24" spans="1:5" ht="30" customHeight="1">
      <c r="A24" s="123"/>
      <c r="B24" s="49"/>
      <c r="C24" s="50"/>
      <c r="D24" s="51"/>
      <c r="E24" s="123"/>
    </row>
    <row r="25" spans="1:5" ht="30" customHeight="1">
      <c r="A25" s="123"/>
      <c r="B25" s="49"/>
      <c r="C25" s="50"/>
      <c r="D25" s="51"/>
      <c r="E25" s="123"/>
    </row>
    <row r="26" spans="1:5" ht="30" customHeight="1">
      <c r="A26" s="123"/>
      <c r="B26" s="49"/>
      <c r="C26" s="50"/>
      <c r="D26" s="51"/>
      <c r="E26" s="123"/>
    </row>
    <row r="27" spans="1:5" ht="30" customHeight="1">
      <c r="A27" s="123"/>
      <c r="B27" s="49"/>
      <c r="C27" s="50"/>
      <c r="D27" s="51"/>
      <c r="E27" s="123"/>
    </row>
    <row r="28" spans="1:5" ht="30" customHeight="1">
      <c r="A28" s="123"/>
      <c r="B28" s="49"/>
      <c r="C28" s="50"/>
      <c r="D28" s="51"/>
      <c r="E28" s="123"/>
    </row>
    <row r="29" spans="1:5" ht="30" customHeight="1" thickBot="1">
      <c r="A29" s="123"/>
      <c r="B29" s="52"/>
      <c r="C29" s="53"/>
      <c r="D29" s="54"/>
      <c r="E29" s="123"/>
    </row>
    <row r="30" spans="1:5" ht="30" customHeight="1" thickBot="1">
      <c r="A30" s="123"/>
      <c r="B30" s="42" t="s">
        <v>198</v>
      </c>
      <c r="C30" s="55" t="str">
        <f>IF(SUM(C17:C29)=0,"",SUM(C17:C29))</f>
        <v/>
      </c>
      <c r="D30" s="56"/>
      <c r="E30" s="123"/>
    </row>
    <row r="31" spans="1:5">
      <c r="B31" s="255" t="s">
        <v>200</v>
      </c>
      <c r="C31" s="255"/>
      <c r="D31" s="255"/>
    </row>
  </sheetData>
  <sheetProtection sheet="1" objects="1" scenarios="1"/>
  <mergeCells count="10">
    <mergeCell ref="B31:D31"/>
    <mergeCell ref="A1:E2"/>
    <mergeCell ref="A3:XFD3"/>
    <mergeCell ref="A4:E4"/>
    <mergeCell ref="A5:A30"/>
    <mergeCell ref="C5:D5"/>
    <mergeCell ref="E5:E30"/>
    <mergeCell ref="B7:B9"/>
    <mergeCell ref="C7:C9"/>
    <mergeCell ref="B15:D15"/>
  </mergeCells>
  <phoneticPr fontId="3"/>
  <pageMargins left="0.78740157480314965" right="0.59055118110236227" top="0.98425196850393704" bottom="0.59055118110236227"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A1:X33"/>
  <sheetViews>
    <sheetView showGridLines="0" workbookViewId="0">
      <selection activeCell="A4" sqref="A4:V4"/>
    </sheetView>
  </sheetViews>
  <sheetFormatPr defaultColWidth="0" defaultRowHeight="13.5" customHeight="1" zeroHeight="1"/>
  <cols>
    <col min="1" max="1" width="6.625" style="20" customWidth="1"/>
    <col min="2" max="3" width="3.5" style="20" bestFit="1" customWidth="1"/>
    <col min="4" max="4" width="3.5" style="20" customWidth="1"/>
    <col min="5" max="5" width="3.5" style="20" bestFit="1" customWidth="1"/>
    <col min="6" max="6" width="3.5" style="20" customWidth="1"/>
    <col min="7" max="7" width="3.5" style="20" bestFit="1" customWidth="1"/>
    <col min="8" max="8" width="9" style="20" customWidth="1"/>
    <col min="9" max="9" width="5.25" style="20" bestFit="1" customWidth="1"/>
    <col min="10" max="10" width="3.5" style="20" customWidth="1"/>
    <col min="11" max="11" width="3.375" style="20" customWidth="1"/>
    <col min="12" max="12" width="3.5" style="20" customWidth="1"/>
    <col min="13" max="13" width="3.375" style="20" customWidth="1"/>
    <col min="14" max="14" width="3.5" style="20" customWidth="1"/>
    <col min="15" max="15" width="4.625" style="20" customWidth="1"/>
    <col min="16" max="17" width="3.5" style="20" customWidth="1"/>
    <col min="18" max="18" width="3.375" style="20" customWidth="1"/>
    <col min="19" max="19" width="3.5" style="20" customWidth="1"/>
    <col min="20" max="20" width="3.375" style="20" customWidth="1"/>
    <col min="21" max="21" width="3.5" style="20" customWidth="1"/>
    <col min="22" max="22" width="3.375" style="20" bestFit="1" customWidth="1"/>
    <col min="23" max="16384" width="9" style="20" hidden="1"/>
  </cols>
  <sheetData>
    <row r="1" spans="1:24">
      <c r="A1" s="123" t="s">
        <v>201</v>
      </c>
      <c r="B1" s="123"/>
      <c r="C1" s="123"/>
      <c r="D1" s="123"/>
      <c r="E1" s="123"/>
      <c r="F1" s="123"/>
      <c r="G1" s="123"/>
      <c r="H1" s="123"/>
      <c r="I1" s="123"/>
      <c r="J1" s="123"/>
      <c r="K1" s="123"/>
      <c r="L1" s="123"/>
      <c r="M1" s="123"/>
      <c r="N1" s="123"/>
      <c r="O1" s="123"/>
      <c r="P1" s="123"/>
      <c r="Q1" s="123"/>
      <c r="R1" s="123"/>
      <c r="S1" s="123"/>
      <c r="T1" s="123"/>
      <c r="U1" s="123"/>
      <c r="V1" s="123"/>
      <c r="X1" s="20">
        <v>1</v>
      </c>
    </row>
    <row r="2" spans="1:24">
      <c r="A2" s="123"/>
      <c r="B2" s="124"/>
      <c r="C2" s="124"/>
      <c r="D2" s="124"/>
      <c r="E2" s="124"/>
      <c r="F2" s="124"/>
      <c r="G2" s="124"/>
      <c r="H2" s="124"/>
      <c r="I2" s="124"/>
      <c r="J2" s="124"/>
      <c r="K2" s="124"/>
      <c r="L2" s="124"/>
      <c r="M2" s="124"/>
      <c r="N2" s="124"/>
      <c r="O2" s="125" t="str">
        <f>IF(実績申請日="","令和　　年　　月　　日",DBCS(TEXT(実績申請日,"ggge年m月d日")))</f>
        <v>令和　　年　　月　　日</v>
      </c>
      <c r="P2" s="126"/>
      <c r="Q2" s="126"/>
      <c r="R2" s="126"/>
      <c r="S2" s="126"/>
      <c r="T2" s="126"/>
      <c r="U2" s="126"/>
      <c r="X2" s="20">
        <v>2</v>
      </c>
    </row>
    <row r="3" spans="1:24" ht="54.75" customHeight="1">
      <c r="A3" s="127" t="s">
        <v>273</v>
      </c>
      <c r="B3" s="128"/>
      <c r="C3" s="128"/>
      <c r="D3" s="128"/>
      <c r="E3" s="128"/>
      <c r="F3" s="128"/>
      <c r="G3" s="128"/>
      <c r="H3" s="128"/>
      <c r="I3" s="128"/>
      <c r="J3" s="128"/>
      <c r="K3" s="128"/>
      <c r="L3" s="128"/>
      <c r="M3" s="128"/>
      <c r="N3" s="128"/>
      <c r="O3" s="128"/>
      <c r="P3" s="128"/>
      <c r="Q3" s="128"/>
      <c r="R3" s="128"/>
      <c r="S3" s="128"/>
      <c r="T3" s="128"/>
      <c r="U3" s="128"/>
      <c r="V3" s="128"/>
      <c r="X3" s="20">
        <v>3</v>
      </c>
    </row>
    <row r="4" spans="1:24" ht="21" customHeight="1">
      <c r="A4" s="129"/>
      <c r="B4" s="124"/>
      <c r="C4" s="124"/>
      <c r="D4" s="124"/>
      <c r="E4" s="124"/>
      <c r="F4" s="124"/>
      <c r="G4" s="124"/>
      <c r="H4" s="124"/>
      <c r="I4" s="124"/>
      <c r="J4" s="124"/>
      <c r="K4" s="124"/>
      <c r="L4" s="124"/>
      <c r="M4" s="124"/>
      <c r="N4" s="124"/>
      <c r="O4" s="124"/>
      <c r="P4" s="124"/>
      <c r="Q4" s="124"/>
      <c r="R4" s="124"/>
      <c r="S4" s="124"/>
      <c r="T4" s="124"/>
      <c r="U4" s="124"/>
      <c r="V4" s="124"/>
      <c r="X4" s="20">
        <v>4</v>
      </c>
    </row>
    <row r="5" spans="1:24" ht="27.75" customHeight="1">
      <c r="A5" s="269"/>
      <c r="B5" s="270"/>
      <c r="C5" s="270"/>
      <c r="D5" s="270"/>
      <c r="E5" s="270"/>
      <c r="F5" s="270"/>
      <c r="G5" s="270"/>
      <c r="H5" s="270"/>
      <c r="I5" s="270"/>
      <c r="J5" s="270"/>
      <c r="K5" s="270"/>
      <c r="L5" s="270"/>
      <c r="M5" s="270"/>
      <c r="N5" s="270"/>
      <c r="O5" s="270"/>
      <c r="P5" s="270"/>
      <c r="Q5" s="270"/>
      <c r="R5" s="270"/>
      <c r="S5" s="270"/>
      <c r="T5" s="270"/>
      <c r="U5" s="270"/>
      <c r="V5" s="270"/>
      <c r="X5" s="20">
        <v>5</v>
      </c>
    </row>
    <row r="6" spans="1:24" ht="39" customHeight="1">
      <c r="A6" s="123"/>
      <c r="B6" s="124"/>
      <c r="C6" s="124"/>
      <c r="D6" s="124"/>
      <c r="E6" s="124"/>
      <c r="F6" s="124"/>
      <c r="G6" s="124"/>
      <c r="H6" s="124"/>
      <c r="I6" s="124"/>
      <c r="J6" s="124"/>
      <c r="K6" s="124"/>
      <c r="L6" s="22" t="s">
        <v>202</v>
      </c>
      <c r="O6" s="130" t="str">
        <f>IF(申請者住所="","",IF(申請者住所１="",DBCS(申請者住所),DBCS(申請者住所&amp;CHAR(10)&amp;申請者住所１)))</f>
        <v/>
      </c>
      <c r="P6" s="130"/>
      <c r="Q6" s="130"/>
      <c r="R6" s="130"/>
      <c r="S6" s="130"/>
      <c r="T6" s="130"/>
      <c r="U6" s="130"/>
      <c r="V6" s="131"/>
      <c r="X6" s="20">
        <v>6</v>
      </c>
    </row>
    <row r="7" spans="1:24" ht="39" customHeight="1">
      <c r="A7" s="124"/>
      <c r="B7" s="124"/>
      <c r="C7" s="124"/>
      <c r="D7" s="124"/>
      <c r="E7" s="124"/>
      <c r="F7" s="124"/>
      <c r="G7" s="124"/>
      <c r="H7" s="124"/>
      <c r="I7" s="124"/>
      <c r="J7" s="124"/>
      <c r="K7" s="124"/>
      <c r="L7" s="22" t="s">
        <v>203</v>
      </c>
      <c r="O7" s="130" t="str">
        <f>IF(団体名="","",DBCS(団体名))</f>
        <v/>
      </c>
      <c r="P7" s="130"/>
      <c r="Q7" s="130"/>
      <c r="R7" s="130"/>
      <c r="S7" s="130"/>
      <c r="T7" s="130"/>
      <c r="U7" s="130"/>
      <c r="V7" s="131"/>
      <c r="X7" s="20">
        <v>7</v>
      </c>
    </row>
    <row r="8" spans="1:24" ht="39" customHeight="1">
      <c r="A8" s="124"/>
      <c r="B8" s="124"/>
      <c r="C8" s="124"/>
      <c r="D8" s="124"/>
      <c r="E8" s="124"/>
      <c r="F8" s="124"/>
      <c r="G8" s="124"/>
      <c r="H8" s="124"/>
      <c r="I8" s="124"/>
      <c r="J8" s="124"/>
      <c r="K8" s="124"/>
      <c r="L8" s="22" t="s">
        <v>204</v>
      </c>
      <c r="O8" s="130" t="str">
        <f>IF(代表者名="","",DBCS(代表者名))</f>
        <v/>
      </c>
      <c r="P8" s="130"/>
      <c r="Q8" s="130"/>
      <c r="R8" s="130"/>
      <c r="S8" s="130"/>
      <c r="T8" s="130"/>
      <c r="U8" s="130"/>
      <c r="X8" s="20">
        <v>8</v>
      </c>
    </row>
    <row r="9" spans="1:24" ht="27" customHeight="1">
      <c r="A9" s="123"/>
      <c r="B9" s="124"/>
      <c r="C9" s="124"/>
      <c r="D9" s="124"/>
      <c r="E9" s="124"/>
      <c r="F9" s="124"/>
      <c r="G9" s="124"/>
      <c r="H9" s="124"/>
      <c r="I9" s="124"/>
      <c r="J9" s="124"/>
      <c r="K9" s="124"/>
      <c r="L9" s="124"/>
      <c r="M9" s="124"/>
      <c r="N9" s="124"/>
      <c r="O9" s="124"/>
      <c r="P9" s="124"/>
      <c r="Q9" s="124"/>
      <c r="R9" s="124"/>
      <c r="S9" s="124"/>
      <c r="T9" s="124"/>
      <c r="U9" s="124"/>
      <c r="V9" s="124"/>
      <c r="X9" s="20">
        <v>9</v>
      </c>
    </row>
    <row r="10" spans="1:24">
      <c r="A10" s="124"/>
      <c r="B10" s="124"/>
      <c r="C10" s="124"/>
      <c r="D10" s="124"/>
      <c r="E10" s="124"/>
      <c r="F10" s="124"/>
      <c r="G10" s="124"/>
      <c r="H10" s="124"/>
      <c r="I10" s="124"/>
      <c r="J10" s="124"/>
      <c r="K10" s="124"/>
      <c r="L10" s="124"/>
      <c r="M10" s="124"/>
      <c r="N10" s="124"/>
      <c r="O10" s="124"/>
      <c r="P10" s="124"/>
      <c r="Q10" s="124"/>
      <c r="R10" s="124"/>
      <c r="S10" s="124"/>
      <c r="T10" s="124"/>
      <c r="U10" s="124"/>
      <c r="V10" s="124"/>
      <c r="X10" s="20">
        <v>10</v>
      </c>
    </row>
    <row r="11" spans="1:24" ht="25.5" customHeight="1">
      <c r="A11" s="133" t="s">
        <v>205</v>
      </c>
      <c r="B11" s="124"/>
      <c r="C11" s="124"/>
      <c r="D11" s="124"/>
      <c r="E11" s="124"/>
      <c r="F11" s="124"/>
      <c r="G11" s="124"/>
      <c r="H11" s="124"/>
      <c r="I11" s="124"/>
      <c r="J11" s="124"/>
      <c r="K11" s="124"/>
      <c r="L11" s="124"/>
      <c r="M11" s="124"/>
      <c r="N11" s="124"/>
      <c r="O11" s="124"/>
      <c r="P11" s="124"/>
      <c r="Q11" s="124"/>
      <c r="R11" s="124"/>
      <c r="S11" s="124"/>
      <c r="T11" s="124"/>
      <c r="U11" s="124"/>
      <c r="V11" s="124"/>
      <c r="X11" s="20">
        <v>11</v>
      </c>
    </row>
    <row r="12" spans="1:24">
      <c r="A12" s="129"/>
      <c r="B12" s="124"/>
      <c r="C12" s="124"/>
      <c r="D12" s="124"/>
      <c r="E12" s="124"/>
      <c r="F12" s="124"/>
      <c r="G12" s="124"/>
      <c r="H12" s="124"/>
      <c r="I12" s="124"/>
      <c r="J12" s="124"/>
      <c r="K12" s="124"/>
      <c r="L12" s="124"/>
      <c r="M12" s="124"/>
      <c r="N12" s="124"/>
      <c r="O12" s="124"/>
      <c r="P12" s="124"/>
      <c r="Q12" s="124"/>
      <c r="R12" s="124"/>
      <c r="S12" s="124"/>
      <c r="T12" s="124"/>
      <c r="U12" s="124"/>
      <c r="V12" s="124"/>
      <c r="X12" s="20">
        <v>12</v>
      </c>
    </row>
    <row r="13" spans="1:24">
      <c r="A13" s="250" t="str">
        <f>IF(決定日="","　令和　　年　　月　　日付け受鳥観第　　　　号をもって、交付決定のありましたコンベンション開催支援事業補助金の実績について、コンベンション開催事業補助金交付要綱第１０条の規定により報告します。","　"&amp;DBCS(TEXT(決定日,"gggee年m月d日"))&amp;"付け受鳥観コ第"&amp;DBCS(号数)&amp;"号をもって、交付決定のありましたコンベンション開催支援事業補助金の実績について、コンベンション開催事業補助金交付要綱第１０条の規定により報告します。")</f>
        <v>　令和　　年　　月　　日付け受鳥観第　　　　号をもって、交付決定のありましたコンベンション開催支援事業補助金の実績について、コンベンション開催事業補助金交付要綱第１０条の規定により報告します。</v>
      </c>
      <c r="B13" s="131"/>
      <c r="C13" s="131"/>
      <c r="D13" s="131"/>
      <c r="E13" s="131"/>
      <c r="F13" s="131"/>
      <c r="G13" s="131"/>
      <c r="H13" s="131"/>
      <c r="I13" s="131"/>
      <c r="J13" s="131"/>
      <c r="K13" s="131"/>
      <c r="L13" s="131"/>
      <c r="M13" s="131"/>
      <c r="N13" s="131"/>
      <c r="O13" s="131"/>
      <c r="P13" s="131"/>
      <c r="Q13" s="131"/>
      <c r="R13" s="131"/>
      <c r="S13" s="131"/>
      <c r="T13" s="131"/>
      <c r="U13" s="131"/>
      <c r="V13" s="131"/>
      <c r="X13" s="20">
        <v>13</v>
      </c>
    </row>
    <row r="14" spans="1:24" ht="27"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X14" s="20">
        <v>14</v>
      </c>
    </row>
    <row r="15" spans="1:24" ht="24"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X15" s="20">
        <v>15</v>
      </c>
    </row>
    <row r="16" spans="1:24" ht="21" customHeight="1">
      <c r="A16" s="137" t="s">
        <v>8</v>
      </c>
      <c r="B16" s="137"/>
      <c r="C16" s="137"/>
      <c r="D16" s="137"/>
      <c r="E16" s="137"/>
      <c r="F16" s="137"/>
      <c r="G16" s="137"/>
      <c r="H16" s="137"/>
      <c r="I16" s="137"/>
      <c r="J16" s="137"/>
      <c r="K16" s="137"/>
      <c r="L16" s="123"/>
      <c r="M16" s="123"/>
      <c r="N16" s="123"/>
      <c r="O16" s="123"/>
      <c r="P16" s="124"/>
      <c r="Q16" s="124"/>
      <c r="R16" s="124"/>
      <c r="S16" s="124"/>
      <c r="T16" s="124"/>
      <c r="U16" s="124"/>
      <c r="V16" s="124"/>
      <c r="X16" s="20">
        <v>17</v>
      </c>
    </row>
    <row r="17" spans="1:24" ht="24" customHeight="1">
      <c r="A17" s="138"/>
      <c r="B17" s="124"/>
      <c r="C17" s="124"/>
      <c r="D17" s="124"/>
      <c r="E17" s="124"/>
      <c r="F17" s="124"/>
      <c r="G17" s="124"/>
      <c r="H17" s="124"/>
      <c r="I17" s="124"/>
      <c r="J17" s="124"/>
      <c r="K17" s="124"/>
      <c r="L17" s="124"/>
      <c r="M17" s="124"/>
      <c r="N17" s="124"/>
      <c r="O17" s="124"/>
      <c r="P17" s="124"/>
      <c r="Q17" s="124"/>
      <c r="R17" s="124"/>
      <c r="S17" s="124"/>
      <c r="T17" s="124"/>
      <c r="U17" s="124"/>
      <c r="V17" s="124"/>
      <c r="X17" s="20">
        <v>18</v>
      </c>
    </row>
    <row r="18" spans="1:24" ht="27" customHeight="1">
      <c r="A18" s="268" t="s">
        <v>206</v>
      </c>
      <c r="B18" s="136"/>
      <c r="C18" s="136"/>
      <c r="D18" s="136"/>
      <c r="E18" s="136"/>
      <c r="F18" s="136"/>
      <c r="G18" s="136"/>
      <c r="H18" s="124"/>
      <c r="I18" s="130" t="str">
        <f>IF(開催場所="","",DBCS(開催場所))</f>
        <v/>
      </c>
      <c r="J18" s="130"/>
      <c r="K18" s="130"/>
      <c r="L18" s="130"/>
      <c r="M18" s="130"/>
      <c r="N18" s="130"/>
      <c r="O18" s="130"/>
      <c r="P18" s="130"/>
      <c r="Q18" s="130"/>
      <c r="R18" s="130"/>
      <c r="S18" s="130"/>
      <c r="T18" s="130"/>
      <c r="U18" s="130"/>
      <c r="V18" s="130"/>
      <c r="X18" s="20">
        <v>19</v>
      </c>
    </row>
    <row r="19" spans="1:24">
      <c r="A19" s="138"/>
      <c r="B19" s="124"/>
      <c r="C19" s="124"/>
      <c r="D19" s="124"/>
      <c r="E19" s="124"/>
      <c r="F19" s="124"/>
      <c r="G19" s="124"/>
      <c r="H19" s="124"/>
      <c r="I19" s="124"/>
      <c r="J19" s="124"/>
      <c r="K19" s="124"/>
      <c r="L19" s="124"/>
      <c r="M19" s="124"/>
      <c r="N19" s="124"/>
      <c r="O19" s="124"/>
      <c r="P19" s="124"/>
      <c r="Q19" s="124"/>
      <c r="R19" s="124"/>
      <c r="S19" s="124"/>
      <c r="T19" s="124"/>
      <c r="U19" s="124"/>
      <c r="V19" s="124"/>
      <c r="X19" s="20">
        <v>20</v>
      </c>
    </row>
    <row r="20" spans="1:24" ht="27" customHeight="1">
      <c r="A20" s="138" t="s">
        <v>207</v>
      </c>
      <c r="B20" s="124"/>
      <c r="C20" s="124"/>
      <c r="D20" s="124"/>
      <c r="E20" s="124"/>
      <c r="F20" s="124"/>
      <c r="G20" s="124"/>
      <c r="H20" s="124"/>
      <c r="I20" s="196" t="str">
        <f>IF(開催日自="","",IF(開催日至="",DBCS(TEXT(開催日自,"gggee年m月d日")),DBCS(TEXT(開催日自,"gggee年m月d日")&amp;"　～　"&amp;TEXT(開催日至,"gggee年m月d日"))))</f>
        <v/>
      </c>
      <c r="J20" s="193"/>
      <c r="K20" s="193"/>
      <c r="L20" s="193"/>
      <c r="M20" s="193"/>
      <c r="N20" s="193"/>
      <c r="O20" s="193"/>
      <c r="P20" s="193"/>
      <c r="Q20" s="193"/>
      <c r="R20" s="193"/>
      <c r="S20" s="193"/>
      <c r="T20" s="193"/>
      <c r="U20" s="193"/>
      <c r="V20" s="193"/>
      <c r="X20" s="20">
        <v>21</v>
      </c>
    </row>
    <row r="21" spans="1:24">
      <c r="A21" s="138"/>
      <c r="B21" s="124"/>
      <c r="C21" s="124"/>
      <c r="D21" s="124"/>
      <c r="E21" s="124"/>
      <c r="F21" s="124"/>
      <c r="G21" s="124"/>
      <c r="H21" s="124"/>
      <c r="I21" s="124"/>
      <c r="J21" s="124"/>
      <c r="K21" s="124"/>
      <c r="L21" s="124"/>
      <c r="M21" s="124"/>
      <c r="N21" s="124"/>
      <c r="O21" s="124"/>
      <c r="P21" s="124"/>
      <c r="Q21" s="124"/>
      <c r="R21" s="124"/>
      <c r="S21" s="124"/>
      <c r="T21" s="124"/>
      <c r="U21" s="124"/>
      <c r="V21" s="124"/>
      <c r="X21" s="20">
        <v>22</v>
      </c>
    </row>
    <row r="22" spans="1:24" ht="24" customHeight="1">
      <c r="A22" s="123" t="s">
        <v>208</v>
      </c>
      <c r="B22" s="123"/>
      <c r="C22" s="123"/>
      <c r="D22" s="123"/>
      <c r="E22" s="123"/>
      <c r="F22" s="123"/>
      <c r="G22" s="123"/>
      <c r="H22" s="123"/>
      <c r="I22" s="123" t="s">
        <v>11</v>
      </c>
      <c r="J22" s="123"/>
      <c r="K22" s="123"/>
      <c r="L22" s="123"/>
      <c r="M22" s="123"/>
      <c r="N22" s="123"/>
      <c r="O22" s="123"/>
      <c r="P22" s="123"/>
      <c r="Q22" s="123"/>
      <c r="R22" s="123"/>
      <c r="S22" s="123"/>
      <c r="T22" s="123"/>
      <c r="U22" s="123"/>
      <c r="V22" s="123"/>
      <c r="X22" s="20">
        <v>23</v>
      </c>
    </row>
    <row r="23" spans="1:24">
      <c r="A23" s="123"/>
      <c r="B23" s="124"/>
      <c r="C23" s="124"/>
      <c r="D23" s="124"/>
      <c r="E23" s="124"/>
      <c r="F23" s="124"/>
      <c r="G23" s="124"/>
      <c r="H23" s="124"/>
      <c r="I23" s="124"/>
      <c r="J23" s="124"/>
      <c r="K23" s="124"/>
      <c r="L23" s="124"/>
      <c r="M23" s="124"/>
      <c r="N23" s="124"/>
      <c r="O23" s="124"/>
      <c r="P23" s="124"/>
      <c r="Q23" s="124"/>
      <c r="R23" s="124"/>
      <c r="S23" s="124"/>
      <c r="T23" s="124"/>
      <c r="U23" s="124"/>
      <c r="V23" s="124"/>
      <c r="X23" s="20">
        <v>24</v>
      </c>
    </row>
    <row r="24" spans="1:24" ht="27" customHeight="1">
      <c r="A24" s="135" t="s">
        <v>209</v>
      </c>
      <c r="B24" s="124"/>
      <c r="C24" s="124"/>
      <c r="D24" s="124"/>
      <c r="E24" s="124"/>
      <c r="F24" s="124"/>
      <c r="G24" s="124"/>
      <c r="H24" s="124"/>
      <c r="I24" s="123" t="s">
        <v>210</v>
      </c>
      <c r="J24" s="123"/>
      <c r="K24" s="123"/>
      <c r="L24" s="123"/>
      <c r="M24" s="23" t="s">
        <v>211</v>
      </c>
      <c r="N24" s="266" t="str">
        <f>IF(開催補助金+送迎補助金+芸能補助金=0,"",開催補助金+送迎補助金+芸能補助金)</f>
        <v/>
      </c>
      <c r="O24" s="266"/>
      <c r="P24" s="267"/>
      <c r="Q24" s="123" t="s">
        <v>12</v>
      </c>
      <c r="R24" s="123"/>
      <c r="S24" s="123"/>
      <c r="T24" s="123"/>
      <c r="U24" s="123"/>
      <c r="V24" s="123"/>
      <c r="X24" s="20">
        <v>25</v>
      </c>
    </row>
    <row r="25" spans="1:24">
      <c r="A25" s="123"/>
      <c r="B25" s="124"/>
      <c r="C25" s="124"/>
      <c r="D25" s="124"/>
      <c r="E25" s="124"/>
      <c r="F25" s="124"/>
      <c r="G25" s="124"/>
      <c r="H25" s="124"/>
      <c r="I25" s="124"/>
      <c r="J25" s="124"/>
      <c r="K25" s="124"/>
      <c r="L25" s="124"/>
      <c r="M25" s="124"/>
      <c r="N25" s="124"/>
      <c r="O25" s="124"/>
      <c r="P25" s="124"/>
      <c r="Q25" s="124"/>
      <c r="R25" s="124"/>
      <c r="S25" s="124"/>
      <c r="T25" s="124"/>
      <c r="U25" s="124"/>
      <c r="V25" s="124"/>
      <c r="X25" s="20">
        <v>26</v>
      </c>
    </row>
    <row r="26" spans="1:24" ht="27" customHeight="1">
      <c r="A26" s="123"/>
      <c r="B26" s="124"/>
      <c r="C26" s="124"/>
      <c r="D26" s="124"/>
      <c r="E26" s="124"/>
      <c r="F26" s="124"/>
      <c r="G26" s="124"/>
      <c r="H26" s="124"/>
      <c r="I26" s="123" t="s">
        <v>13</v>
      </c>
      <c r="J26" s="123"/>
      <c r="K26" s="123"/>
      <c r="L26" s="123"/>
      <c r="M26" s="23" t="s">
        <v>211</v>
      </c>
      <c r="N26" s="266" t="str">
        <f>IF(精算額=0,"",精算額)</f>
        <v/>
      </c>
      <c r="O26" s="266"/>
      <c r="P26" s="267"/>
      <c r="Q26" s="123" t="s">
        <v>12</v>
      </c>
      <c r="R26" s="123"/>
      <c r="S26" s="123"/>
      <c r="T26" s="123"/>
      <c r="U26" s="123"/>
      <c r="V26" s="123"/>
      <c r="X26" s="20">
        <v>27</v>
      </c>
    </row>
    <row r="27" spans="1:24">
      <c r="A27" s="123"/>
      <c r="B27" s="124"/>
      <c r="C27" s="124"/>
      <c r="D27" s="124"/>
      <c r="E27" s="124"/>
      <c r="F27" s="124"/>
      <c r="G27" s="124"/>
      <c r="H27" s="124"/>
      <c r="I27" s="124"/>
      <c r="J27" s="124"/>
      <c r="K27" s="124"/>
      <c r="L27" s="124"/>
      <c r="M27" s="124"/>
      <c r="N27" s="124"/>
      <c r="O27" s="124"/>
      <c r="P27" s="124"/>
      <c r="Q27" s="124"/>
      <c r="R27" s="124"/>
      <c r="S27" s="124"/>
      <c r="T27" s="124"/>
      <c r="U27" s="124"/>
      <c r="V27" s="124"/>
      <c r="X27" s="20">
        <v>28</v>
      </c>
    </row>
    <row r="28" spans="1:24" ht="21" customHeight="1">
      <c r="A28" s="138" t="s">
        <v>212</v>
      </c>
      <c r="B28" s="124"/>
      <c r="C28" s="124"/>
      <c r="D28" s="124"/>
      <c r="E28" s="124"/>
      <c r="F28" s="124"/>
      <c r="G28" s="124"/>
      <c r="X28" s="20">
        <v>29</v>
      </c>
    </row>
    <row r="29" spans="1:24" ht="26.25" customHeight="1">
      <c r="A29" s="138" t="s">
        <v>213</v>
      </c>
      <c r="B29" s="138"/>
      <c r="C29" s="138"/>
      <c r="D29" s="138"/>
      <c r="E29" s="138"/>
      <c r="F29" s="138"/>
      <c r="G29" s="138"/>
      <c r="H29" s="124"/>
      <c r="I29" s="124"/>
      <c r="J29" s="124"/>
      <c r="K29" s="124"/>
      <c r="L29" s="124"/>
      <c r="M29" s="124"/>
      <c r="N29" s="124"/>
      <c r="O29" s="124"/>
      <c r="P29" s="124"/>
      <c r="Q29" s="124"/>
      <c r="R29" s="124"/>
      <c r="S29" s="124"/>
      <c r="T29" s="124"/>
      <c r="U29" s="124"/>
      <c r="V29" s="124"/>
      <c r="X29" s="20">
        <v>30</v>
      </c>
    </row>
    <row r="30" spans="1:24" ht="24" customHeight="1">
      <c r="A30" s="138" t="s">
        <v>214</v>
      </c>
      <c r="B30" s="138"/>
      <c r="C30" s="138"/>
      <c r="D30" s="138"/>
      <c r="E30" s="138"/>
      <c r="F30" s="138"/>
      <c r="G30" s="138"/>
      <c r="H30" s="124"/>
      <c r="I30" s="124"/>
      <c r="J30" s="124"/>
      <c r="K30" s="124"/>
      <c r="L30" s="124"/>
      <c r="M30" s="124"/>
      <c r="N30" s="124"/>
      <c r="O30" s="124"/>
      <c r="P30" s="124"/>
      <c r="Q30" s="124"/>
      <c r="R30" s="124"/>
      <c r="S30" s="124"/>
      <c r="T30" s="124"/>
      <c r="U30" s="124"/>
      <c r="V30" s="124"/>
      <c r="X30" s="20">
        <v>31</v>
      </c>
    </row>
    <row r="31" spans="1:24" ht="24" customHeight="1">
      <c r="A31" s="138" t="s">
        <v>215</v>
      </c>
      <c r="B31" s="138"/>
      <c r="C31" s="138"/>
      <c r="D31" s="138"/>
      <c r="E31" s="138"/>
      <c r="F31" s="138"/>
      <c r="G31" s="138"/>
      <c r="H31" s="138"/>
      <c r="I31" s="124"/>
      <c r="J31" s="124"/>
      <c r="K31" s="124"/>
      <c r="L31" s="124"/>
      <c r="M31" s="124"/>
      <c r="N31" s="124"/>
      <c r="O31" s="124"/>
      <c r="P31" s="124"/>
      <c r="Q31" s="124"/>
      <c r="R31" s="124"/>
      <c r="S31" s="124"/>
      <c r="T31" s="124"/>
      <c r="U31" s="124"/>
      <c r="V31" s="124"/>
    </row>
    <row r="32" spans="1:24" ht="24" customHeight="1">
      <c r="A32" s="138" t="s">
        <v>216</v>
      </c>
      <c r="B32" s="138"/>
      <c r="C32" s="138"/>
      <c r="D32" s="138"/>
      <c r="E32" s="138"/>
      <c r="F32" s="138"/>
      <c r="G32" s="138"/>
      <c r="H32" s="138"/>
      <c r="I32" s="124"/>
      <c r="J32" s="124"/>
      <c r="K32" s="124"/>
      <c r="L32" s="124"/>
      <c r="M32" s="124"/>
      <c r="N32" s="124"/>
      <c r="O32" s="124"/>
      <c r="P32" s="124"/>
      <c r="Q32" s="124"/>
      <c r="R32" s="124"/>
      <c r="S32" s="124"/>
      <c r="T32" s="124"/>
      <c r="U32" s="124"/>
      <c r="V32" s="124"/>
    </row>
    <row r="33" spans="1:22" ht="24" customHeight="1">
      <c r="A33" s="123" t="s">
        <v>217</v>
      </c>
      <c r="B33" s="123"/>
      <c r="C33" s="123"/>
      <c r="D33" s="123"/>
      <c r="E33" s="123"/>
      <c r="F33" s="123"/>
      <c r="G33" s="123"/>
      <c r="H33" s="123"/>
      <c r="I33" s="123"/>
      <c r="J33" s="123"/>
      <c r="K33" s="123"/>
      <c r="L33" s="123"/>
      <c r="M33" s="123"/>
      <c r="N33" s="123"/>
      <c r="O33" s="123"/>
      <c r="P33" s="123"/>
      <c r="Q33" s="123"/>
      <c r="R33" s="123"/>
      <c r="S33" s="123"/>
      <c r="T33" s="123"/>
      <c r="U33" s="123"/>
      <c r="V33" s="123"/>
    </row>
  </sheetData>
  <sheetProtection sheet="1" selectLockedCells="1"/>
  <mergeCells count="41">
    <mergeCell ref="A1:V1"/>
    <mergeCell ref="A2:N2"/>
    <mergeCell ref="O2:U2"/>
    <mergeCell ref="A3:V3"/>
    <mergeCell ref="A4:V4"/>
    <mergeCell ref="A18:H18"/>
    <mergeCell ref="I18:V18"/>
    <mergeCell ref="A13:V15"/>
    <mergeCell ref="A5:V5"/>
    <mergeCell ref="A6:K8"/>
    <mergeCell ref="O6:V6"/>
    <mergeCell ref="O7:V7"/>
    <mergeCell ref="O8:U8"/>
    <mergeCell ref="A9:V10"/>
    <mergeCell ref="A11:V11"/>
    <mergeCell ref="A12:V12"/>
    <mergeCell ref="A16:V16"/>
    <mergeCell ref="A17:V17"/>
    <mergeCell ref="N24:P24"/>
    <mergeCell ref="Q24:V24"/>
    <mergeCell ref="A19:V19"/>
    <mergeCell ref="A20:H20"/>
    <mergeCell ref="I20:V20"/>
    <mergeCell ref="A21:V21"/>
    <mergeCell ref="A22:H22"/>
    <mergeCell ref="I22:V22"/>
    <mergeCell ref="A23:V23"/>
    <mergeCell ref="A24:H24"/>
    <mergeCell ref="I24:L24"/>
    <mergeCell ref="A25:V25"/>
    <mergeCell ref="A26:H26"/>
    <mergeCell ref="I26:L26"/>
    <mergeCell ref="N26:P26"/>
    <mergeCell ref="Q26:V26"/>
    <mergeCell ref="A31:V31"/>
    <mergeCell ref="A32:V32"/>
    <mergeCell ref="A33:V33"/>
    <mergeCell ref="A27:V27"/>
    <mergeCell ref="A28:G28"/>
    <mergeCell ref="A29:V29"/>
    <mergeCell ref="A30:V30"/>
  </mergeCells>
  <phoneticPr fontId="3"/>
  <pageMargins left="0.78740157480314965" right="0.59055118110236227" top="0.98425196850393704" bottom="0.59055118110236227"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A1:V53"/>
  <sheetViews>
    <sheetView showGridLines="0" workbookViewId="0">
      <selection activeCell="D6" sqref="D6:U8"/>
    </sheetView>
  </sheetViews>
  <sheetFormatPr defaultColWidth="0" defaultRowHeight="13.5" customHeight="1" zeroHeight="1"/>
  <cols>
    <col min="1" max="1" width="1.625" style="41" customWidth="1"/>
    <col min="2" max="2" width="4.75" style="41" customWidth="1"/>
    <col min="3" max="3" width="13.5" style="41" customWidth="1"/>
    <col min="4" max="4" width="5.25" style="41" bestFit="1" customWidth="1"/>
    <col min="5" max="10" width="4" style="41" customWidth="1"/>
    <col min="11" max="11" width="2.5" style="41" bestFit="1" customWidth="1"/>
    <col min="12" max="12" width="3.5" style="41" bestFit="1" customWidth="1"/>
    <col min="13" max="13" width="2.5" style="41" bestFit="1" customWidth="1"/>
    <col min="14" max="18" width="4" style="41" customWidth="1"/>
    <col min="19" max="19" width="2.5" style="41" bestFit="1" customWidth="1"/>
    <col min="20" max="20" width="3.5" style="41" bestFit="1" customWidth="1"/>
    <col min="21" max="21" width="2.5" style="41" bestFit="1" customWidth="1"/>
    <col min="22" max="22" width="1.625" style="41" customWidth="1"/>
    <col min="23" max="16384" width="0" style="29" hidden="1"/>
  </cols>
  <sheetData>
    <row r="1" spans="1:22" s="28" customFormat="1">
      <c r="A1" s="192" t="s">
        <v>218</v>
      </c>
      <c r="B1" s="192"/>
      <c r="C1" s="192"/>
      <c r="D1" s="193"/>
      <c r="E1" s="193"/>
      <c r="F1" s="193"/>
      <c r="G1" s="193"/>
      <c r="H1" s="193"/>
      <c r="I1" s="193"/>
      <c r="J1" s="193"/>
      <c r="K1" s="193"/>
      <c r="L1" s="193"/>
      <c r="M1" s="193"/>
      <c r="N1" s="193"/>
      <c r="O1" s="193"/>
      <c r="P1" s="193"/>
      <c r="Q1" s="193"/>
      <c r="R1" s="193"/>
      <c r="S1" s="193"/>
      <c r="T1" s="193"/>
      <c r="U1" s="193"/>
      <c r="V1" s="193"/>
    </row>
    <row r="2" spans="1:22" s="28" customFormat="1">
      <c r="A2" s="192"/>
      <c r="B2" s="192"/>
      <c r="C2" s="192"/>
      <c r="D2" s="193"/>
      <c r="E2" s="193"/>
      <c r="F2" s="193"/>
      <c r="G2" s="193"/>
      <c r="H2" s="193"/>
      <c r="I2" s="193"/>
      <c r="J2" s="193"/>
      <c r="K2" s="193"/>
      <c r="L2" s="193"/>
      <c r="M2" s="193"/>
      <c r="N2" s="193"/>
      <c r="O2" s="193"/>
      <c r="P2" s="193"/>
      <c r="Q2" s="193"/>
      <c r="R2" s="193"/>
      <c r="S2" s="193"/>
      <c r="T2" s="193"/>
      <c r="U2" s="193"/>
      <c r="V2" s="193"/>
    </row>
    <row r="3" spans="1:22" ht="17.25">
      <c r="A3" s="194" t="s">
        <v>219</v>
      </c>
      <c r="B3" s="195"/>
      <c r="C3" s="195"/>
      <c r="D3" s="195"/>
      <c r="E3" s="195"/>
      <c r="F3" s="195"/>
      <c r="G3" s="195"/>
      <c r="H3" s="195"/>
      <c r="I3" s="195"/>
      <c r="J3" s="195"/>
      <c r="K3" s="195"/>
      <c r="L3" s="195"/>
      <c r="M3" s="195"/>
      <c r="N3" s="195"/>
      <c r="O3" s="195"/>
      <c r="P3" s="195"/>
      <c r="Q3" s="195"/>
      <c r="R3" s="195"/>
      <c r="S3" s="195"/>
      <c r="T3" s="195"/>
      <c r="U3" s="195"/>
      <c r="V3" s="195"/>
    </row>
    <row r="4" spans="1:22">
      <c r="A4" s="196"/>
      <c r="B4" s="196"/>
      <c r="C4" s="196"/>
      <c r="D4" s="196"/>
      <c r="E4" s="196"/>
      <c r="F4" s="196"/>
      <c r="G4" s="196"/>
      <c r="H4" s="196"/>
      <c r="I4" s="196"/>
      <c r="J4" s="196"/>
      <c r="K4" s="196"/>
      <c r="L4" s="196"/>
      <c r="M4" s="196"/>
      <c r="N4" s="196"/>
      <c r="O4" s="196"/>
      <c r="P4" s="196"/>
      <c r="Q4" s="196"/>
      <c r="R4" s="196"/>
      <c r="S4" s="196"/>
      <c r="T4" s="196"/>
      <c r="U4" s="196"/>
      <c r="V4" s="196"/>
    </row>
    <row r="5" spans="1:22" ht="14.25" thickBot="1">
      <c r="A5" s="196"/>
      <c r="B5" s="196"/>
      <c r="C5" s="196"/>
      <c r="D5" s="196"/>
      <c r="E5" s="196"/>
      <c r="F5" s="196"/>
      <c r="G5" s="196"/>
      <c r="H5" s="196"/>
      <c r="I5" s="196"/>
      <c r="J5" s="196"/>
      <c r="K5" s="196"/>
      <c r="L5" s="196"/>
      <c r="M5" s="196"/>
      <c r="N5" s="196"/>
      <c r="O5" s="196"/>
      <c r="P5" s="196"/>
      <c r="Q5" s="196"/>
      <c r="R5" s="196"/>
      <c r="S5" s="196"/>
      <c r="T5" s="196"/>
      <c r="U5" s="196"/>
      <c r="V5" s="196"/>
    </row>
    <row r="6" spans="1:22">
      <c r="A6" s="197"/>
      <c r="B6" s="198" t="s">
        <v>68</v>
      </c>
      <c r="C6" s="199"/>
      <c r="D6" s="202" t="str">
        <f>IF(コンベンション名="","",DBCS(コンベンション名))</f>
        <v/>
      </c>
      <c r="E6" s="202"/>
      <c r="F6" s="203"/>
      <c r="G6" s="203"/>
      <c r="H6" s="203"/>
      <c r="I6" s="203"/>
      <c r="J6" s="203"/>
      <c r="K6" s="203"/>
      <c r="L6" s="203"/>
      <c r="M6" s="203"/>
      <c r="N6" s="203"/>
      <c r="O6" s="203"/>
      <c r="P6" s="203"/>
      <c r="Q6" s="203"/>
      <c r="R6" s="203"/>
      <c r="S6" s="203"/>
      <c r="T6" s="203"/>
      <c r="U6" s="204"/>
      <c r="V6" s="207"/>
    </row>
    <row r="7" spans="1:22" ht="27" customHeight="1">
      <c r="A7" s="197"/>
      <c r="B7" s="200"/>
      <c r="C7" s="201"/>
      <c r="D7" s="205"/>
      <c r="E7" s="205"/>
      <c r="F7" s="205"/>
      <c r="G7" s="205"/>
      <c r="H7" s="205"/>
      <c r="I7" s="205"/>
      <c r="J7" s="205"/>
      <c r="K7" s="205"/>
      <c r="L7" s="205"/>
      <c r="M7" s="205"/>
      <c r="N7" s="205"/>
      <c r="O7" s="205"/>
      <c r="P7" s="205"/>
      <c r="Q7" s="205"/>
      <c r="R7" s="205"/>
      <c r="S7" s="205"/>
      <c r="T7" s="205"/>
      <c r="U7" s="206"/>
      <c r="V7" s="141"/>
    </row>
    <row r="8" spans="1:22">
      <c r="A8" s="197"/>
      <c r="B8" s="200"/>
      <c r="C8" s="201"/>
      <c r="D8" s="205"/>
      <c r="E8" s="205"/>
      <c r="F8" s="205"/>
      <c r="G8" s="205"/>
      <c r="H8" s="205"/>
      <c r="I8" s="205"/>
      <c r="J8" s="205"/>
      <c r="K8" s="205"/>
      <c r="L8" s="205"/>
      <c r="M8" s="205"/>
      <c r="N8" s="205"/>
      <c r="O8" s="205"/>
      <c r="P8" s="205"/>
      <c r="Q8" s="205"/>
      <c r="R8" s="205"/>
      <c r="S8" s="205"/>
      <c r="T8" s="205"/>
      <c r="U8" s="206"/>
      <c r="V8" s="141"/>
    </row>
    <row r="9" spans="1:22">
      <c r="A9" s="197"/>
      <c r="B9" s="217" t="s">
        <v>10</v>
      </c>
      <c r="C9" s="119"/>
      <c r="D9" s="162"/>
      <c r="E9" s="219"/>
      <c r="F9" s="219"/>
      <c r="G9" s="219"/>
      <c r="H9" s="219"/>
      <c r="I9" s="219"/>
      <c r="J9" s="219"/>
      <c r="K9" s="219"/>
      <c r="L9" s="219"/>
      <c r="M9" s="219"/>
      <c r="N9" s="219"/>
      <c r="O9" s="219"/>
      <c r="P9" s="219"/>
      <c r="Q9" s="219"/>
      <c r="R9" s="219"/>
      <c r="S9" s="219"/>
      <c r="T9" s="219"/>
      <c r="U9" s="220"/>
      <c r="V9" s="141"/>
    </row>
    <row r="10" spans="1:22" ht="27" customHeight="1">
      <c r="A10" s="197"/>
      <c r="B10" s="218"/>
      <c r="C10" s="119"/>
      <c r="D10" s="31" t="s">
        <v>277</v>
      </c>
      <c r="E10" s="32" t="str">
        <f>IF(開催日自="","",DBCS(TEXT(開催日自,"e")))</f>
        <v/>
      </c>
      <c r="F10" s="33" t="s">
        <v>154</v>
      </c>
      <c r="G10" s="34" t="str">
        <f>IF(開催日自="","",DBCS(TEXT(開催日自,"m")))</f>
        <v/>
      </c>
      <c r="H10" s="33" t="s">
        <v>155</v>
      </c>
      <c r="I10" s="33" t="str">
        <f>IF(開催日自="","",DBCS(TEXT(開催日自,"d")))</f>
        <v/>
      </c>
      <c r="J10" s="33" t="s">
        <v>156</v>
      </c>
      <c r="K10" s="33" t="s">
        <v>157</v>
      </c>
      <c r="L10" s="35" t="str">
        <f>IF(開催日自="","",DBCS(TEXT(開催日自,"aaa")))</f>
        <v/>
      </c>
      <c r="M10" s="33" t="s">
        <v>158</v>
      </c>
      <c r="N10" s="33" t="s">
        <v>159</v>
      </c>
      <c r="O10" s="34" t="str">
        <f>IF(開催日至="","",DBCS(TEXT(開催日至,"m")))</f>
        <v/>
      </c>
      <c r="P10" s="33" t="s">
        <v>155</v>
      </c>
      <c r="Q10" s="34" t="str">
        <f>IF(開催日至="","",DBCS(TEXT(開催日至,"d")))</f>
        <v/>
      </c>
      <c r="R10" s="33" t="s">
        <v>156</v>
      </c>
      <c r="S10" s="33" t="s">
        <v>157</v>
      </c>
      <c r="T10" s="35" t="str">
        <f>IF(開催日至="","",DBCS(TEXT(開催日至,"aaa")))</f>
        <v/>
      </c>
      <c r="U10" s="36" t="s">
        <v>158</v>
      </c>
      <c r="V10" s="141"/>
    </row>
    <row r="11" spans="1:22">
      <c r="A11" s="197"/>
      <c r="B11" s="218"/>
      <c r="C11" s="119"/>
      <c r="D11" s="212"/>
      <c r="E11" s="221"/>
      <c r="F11" s="221"/>
      <c r="G11" s="221"/>
      <c r="H11" s="221"/>
      <c r="I11" s="221"/>
      <c r="J11" s="221"/>
      <c r="K11" s="221"/>
      <c r="L11" s="221"/>
      <c r="M11" s="221"/>
      <c r="N11" s="221"/>
      <c r="O11" s="221"/>
      <c r="P11" s="221"/>
      <c r="Q11" s="221"/>
      <c r="R11" s="221"/>
      <c r="S11" s="221"/>
      <c r="T11" s="221"/>
      <c r="U11" s="222"/>
      <c r="V11" s="141"/>
    </row>
    <row r="12" spans="1:22">
      <c r="A12" s="197"/>
      <c r="B12" s="139" t="s">
        <v>160</v>
      </c>
      <c r="C12" s="140"/>
      <c r="D12" s="162" t="str">
        <f>IF(開催場所="","",DBCS(開催場所))</f>
        <v/>
      </c>
      <c r="E12" s="163"/>
      <c r="F12" s="163"/>
      <c r="G12" s="163"/>
      <c r="H12" s="163"/>
      <c r="I12" s="163"/>
      <c r="J12" s="163"/>
      <c r="K12" s="163"/>
      <c r="L12" s="163"/>
      <c r="M12" s="163"/>
      <c r="N12" s="163"/>
      <c r="O12" s="163"/>
      <c r="P12" s="163"/>
      <c r="Q12" s="163"/>
      <c r="R12" s="163"/>
      <c r="S12" s="163"/>
      <c r="T12" s="163"/>
      <c r="U12" s="164"/>
      <c r="V12" s="141"/>
    </row>
    <row r="13" spans="1:22" ht="27" customHeight="1">
      <c r="A13" s="197"/>
      <c r="B13" s="141"/>
      <c r="C13" s="142"/>
      <c r="D13" s="165"/>
      <c r="E13" s="124"/>
      <c r="F13" s="124"/>
      <c r="G13" s="124"/>
      <c r="H13" s="124"/>
      <c r="I13" s="124"/>
      <c r="J13" s="124"/>
      <c r="K13" s="124"/>
      <c r="L13" s="124"/>
      <c r="M13" s="124"/>
      <c r="N13" s="124"/>
      <c r="O13" s="124"/>
      <c r="P13" s="124"/>
      <c r="Q13" s="124"/>
      <c r="R13" s="124"/>
      <c r="S13" s="124"/>
      <c r="T13" s="124"/>
      <c r="U13" s="166"/>
      <c r="V13" s="141"/>
    </row>
    <row r="14" spans="1:22">
      <c r="A14" s="197"/>
      <c r="B14" s="143"/>
      <c r="C14" s="144"/>
      <c r="D14" s="167"/>
      <c r="E14" s="168"/>
      <c r="F14" s="168"/>
      <c r="G14" s="168"/>
      <c r="H14" s="168"/>
      <c r="I14" s="168"/>
      <c r="J14" s="168"/>
      <c r="K14" s="168"/>
      <c r="L14" s="168"/>
      <c r="M14" s="168"/>
      <c r="N14" s="168"/>
      <c r="O14" s="168"/>
      <c r="P14" s="168"/>
      <c r="Q14" s="168"/>
      <c r="R14" s="168"/>
      <c r="S14" s="168"/>
      <c r="T14" s="168"/>
      <c r="U14" s="169"/>
      <c r="V14" s="141"/>
    </row>
    <row r="15" spans="1:22">
      <c r="A15" s="197"/>
      <c r="B15" s="145" t="s">
        <v>161</v>
      </c>
      <c r="C15" s="148" t="s">
        <v>162</v>
      </c>
      <c r="D15" s="191"/>
      <c r="E15" s="163"/>
      <c r="F15" s="163"/>
      <c r="G15" s="163"/>
      <c r="H15" s="163"/>
      <c r="I15" s="163"/>
      <c r="J15" s="163"/>
      <c r="K15" s="163"/>
      <c r="L15" s="163"/>
      <c r="M15" s="163"/>
      <c r="N15" s="163"/>
      <c r="O15" s="163"/>
      <c r="P15" s="163"/>
      <c r="Q15" s="163"/>
      <c r="R15" s="163"/>
      <c r="S15" s="163"/>
      <c r="T15" s="163"/>
      <c r="U15" s="164"/>
      <c r="V15" s="141"/>
    </row>
    <row r="16" spans="1:22">
      <c r="A16" s="197"/>
      <c r="B16" s="146"/>
      <c r="C16" s="149"/>
      <c r="D16" s="37"/>
      <c r="E16" s="20" t="s">
        <v>163</v>
      </c>
      <c r="F16" s="20"/>
      <c r="G16" s="20"/>
      <c r="H16" s="20" t="s">
        <v>164</v>
      </c>
      <c r="I16" s="20"/>
      <c r="J16" s="20"/>
      <c r="K16" s="20" t="s">
        <v>165</v>
      </c>
      <c r="L16" s="20"/>
      <c r="M16" s="20"/>
      <c r="N16" s="123" t="s">
        <v>166</v>
      </c>
      <c r="O16" s="123"/>
      <c r="P16" s="124"/>
      <c r="Q16" s="123" t="s">
        <v>167</v>
      </c>
      <c r="R16" s="123"/>
      <c r="S16" s="124"/>
      <c r="T16" s="124"/>
      <c r="U16" s="166"/>
      <c r="V16" s="141"/>
    </row>
    <row r="17" spans="1:22">
      <c r="A17" s="197"/>
      <c r="B17" s="146"/>
      <c r="C17" s="149"/>
      <c r="D17" s="223"/>
      <c r="E17" s="124"/>
      <c r="F17" s="124"/>
      <c r="G17" s="124"/>
      <c r="H17" s="124"/>
      <c r="I17" s="124"/>
      <c r="J17" s="124"/>
      <c r="K17" s="124"/>
      <c r="L17" s="124"/>
      <c r="M17" s="124"/>
      <c r="N17" s="124"/>
      <c r="O17" s="124"/>
      <c r="P17" s="124"/>
      <c r="Q17" s="124"/>
      <c r="R17" s="124"/>
      <c r="S17" s="124"/>
      <c r="T17" s="124"/>
      <c r="U17" s="166"/>
      <c r="V17" s="141"/>
    </row>
    <row r="18" spans="1:22">
      <c r="A18" s="197"/>
      <c r="B18" s="146"/>
      <c r="C18" s="149"/>
      <c r="D18" s="37"/>
      <c r="E18" s="20" t="s">
        <v>168</v>
      </c>
      <c r="F18" s="20"/>
      <c r="G18" s="23" t="s">
        <v>169</v>
      </c>
      <c r="H18" s="160" t="str">
        <f>IF(その他種類="","",DBCS(その他種類))</f>
        <v/>
      </c>
      <c r="I18" s="161"/>
      <c r="J18" s="161"/>
      <c r="K18" s="161"/>
      <c r="L18" s="161"/>
      <c r="M18" s="161"/>
      <c r="N18" s="161"/>
      <c r="O18" s="161"/>
      <c r="P18" s="161"/>
      <c r="Q18" s="161"/>
      <c r="R18" s="161"/>
      <c r="S18" s="161"/>
      <c r="T18" s="161"/>
      <c r="U18" s="38" t="s">
        <v>170</v>
      </c>
      <c r="V18" s="141"/>
    </row>
    <row r="19" spans="1:22">
      <c r="A19" s="197"/>
      <c r="B19" s="146"/>
      <c r="C19" s="150"/>
      <c r="D19" s="123"/>
      <c r="E19" s="123"/>
      <c r="F19" s="123"/>
      <c r="G19" s="123"/>
      <c r="H19" s="123"/>
      <c r="I19" s="123"/>
      <c r="J19" s="123"/>
      <c r="K19" s="123"/>
      <c r="L19" s="123"/>
      <c r="M19" s="123"/>
      <c r="N19" s="123"/>
      <c r="O19" s="123"/>
      <c r="P19" s="123"/>
      <c r="Q19" s="123"/>
      <c r="R19" s="123"/>
      <c r="S19" s="123"/>
      <c r="T19" s="123"/>
      <c r="U19" s="224"/>
      <c r="V19" s="141"/>
    </row>
    <row r="20" spans="1:22">
      <c r="A20" s="197"/>
      <c r="B20" s="146"/>
      <c r="C20" s="225" t="s">
        <v>171</v>
      </c>
      <c r="D20" s="162"/>
      <c r="E20" s="219"/>
      <c r="F20" s="219"/>
      <c r="G20" s="219"/>
      <c r="H20" s="219"/>
      <c r="I20" s="219"/>
      <c r="J20" s="219"/>
      <c r="K20" s="219"/>
      <c r="L20" s="219"/>
      <c r="M20" s="219"/>
      <c r="N20" s="219"/>
      <c r="O20" s="219"/>
      <c r="P20" s="219"/>
      <c r="Q20" s="219"/>
      <c r="R20" s="219"/>
      <c r="S20" s="219"/>
      <c r="T20" s="219"/>
      <c r="U20" s="220"/>
      <c r="V20" s="141"/>
    </row>
    <row r="21" spans="1:22">
      <c r="A21" s="197"/>
      <c r="B21" s="146"/>
      <c r="C21" s="149"/>
      <c r="D21" s="39"/>
      <c r="E21" s="29" t="s">
        <v>172</v>
      </c>
      <c r="F21" s="29"/>
      <c r="G21" s="29"/>
      <c r="H21" s="29" t="s">
        <v>173</v>
      </c>
      <c r="I21" s="29"/>
      <c r="J21" s="29"/>
      <c r="K21" s="29"/>
      <c r="L21" s="29"/>
      <c r="M21" s="29"/>
      <c r="N21" s="29"/>
      <c r="O21" s="29" t="s">
        <v>174</v>
      </c>
      <c r="P21" s="29"/>
      <c r="Q21" s="29"/>
      <c r="R21" s="29"/>
      <c r="S21" s="29"/>
      <c r="T21" s="29"/>
      <c r="U21" s="30"/>
      <c r="V21" s="141"/>
    </row>
    <row r="22" spans="1:22">
      <c r="A22" s="197"/>
      <c r="B22" s="146"/>
      <c r="C22" s="149"/>
      <c r="D22" s="208"/>
      <c r="E22" s="193"/>
      <c r="F22" s="193"/>
      <c r="G22" s="193"/>
      <c r="H22" s="193"/>
      <c r="I22" s="193"/>
      <c r="J22" s="193"/>
      <c r="K22" s="193"/>
      <c r="L22" s="193"/>
      <c r="M22" s="193"/>
      <c r="N22" s="193"/>
      <c r="O22" s="193"/>
      <c r="P22" s="193"/>
      <c r="Q22" s="193"/>
      <c r="R22" s="193"/>
      <c r="S22" s="193"/>
      <c r="T22" s="193"/>
      <c r="U22" s="209"/>
      <c r="V22" s="141"/>
    </row>
    <row r="23" spans="1:22">
      <c r="A23" s="197"/>
      <c r="B23" s="146"/>
      <c r="C23" s="149"/>
      <c r="D23" s="39"/>
      <c r="E23" s="29" t="s">
        <v>175</v>
      </c>
      <c r="F23" s="29"/>
      <c r="G23" s="29"/>
      <c r="H23" s="29"/>
      <c r="I23" s="29"/>
      <c r="J23" s="29"/>
      <c r="K23" s="29"/>
      <c r="L23" s="29" t="s">
        <v>176</v>
      </c>
      <c r="M23" s="29"/>
      <c r="N23" s="29"/>
      <c r="O23" s="21" t="s">
        <v>177</v>
      </c>
      <c r="P23" s="210" t="str">
        <f>IF(その他規模="","",DBCS(その他規模))</f>
        <v/>
      </c>
      <c r="Q23" s="211"/>
      <c r="R23" s="211"/>
      <c r="S23" s="211"/>
      <c r="T23" s="211"/>
      <c r="U23" s="30" t="s">
        <v>178</v>
      </c>
      <c r="V23" s="141"/>
    </row>
    <row r="24" spans="1:22">
      <c r="A24" s="197"/>
      <c r="B24" s="146"/>
      <c r="C24" s="150"/>
      <c r="D24" s="212"/>
      <c r="E24" s="213"/>
      <c r="F24" s="213"/>
      <c r="G24" s="213"/>
      <c r="H24" s="213"/>
      <c r="I24" s="213"/>
      <c r="J24" s="213"/>
      <c r="K24" s="213"/>
      <c r="L24" s="213"/>
      <c r="M24" s="213"/>
      <c r="N24" s="213"/>
      <c r="O24" s="213"/>
      <c r="P24" s="213"/>
      <c r="Q24" s="213"/>
      <c r="R24" s="213"/>
      <c r="S24" s="213"/>
      <c r="T24" s="213"/>
      <c r="U24" s="214"/>
      <c r="V24" s="141"/>
    </row>
    <row r="25" spans="1:22">
      <c r="A25" s="197"/>
      <c r="B25" s="146"/>
      <c r="C25" s="225" t="s">
        <v>179</v>
      </c>
      <c r="D25" s="229" t="str">
        <f>IF(最終参加者数="","",DBCS(最終参加者数))</f>
        <v/>
      </c>
      <c r="E25" s="230"/>
      <c r="F25" s="230"/>
      <c r="G25" s="230"/>
      <c r="H25" s="236" t="s">
        <v>180</v>
      </c>
      <c r="I25" s="140"/>
      <c r="J25" s="238" t="s">
        <v>77</v>
      </c>
      <c r="K25" s="239"/>
      <c r="L25" s="239"/>
      <c r="M25" s="239"/>
      <c r="N25" s="240"/>
      <c r="O25" s="229" t="str">
        <f>IF(最終県外参加者数="","",DBCS(最終県外参加者数))</f>
        <v/>
      </c>
      <c r="P25" s="230"/>
      <c r="Q25" s="230"/>
      <c r="R25" s="230"/>
      <c r="S25" s="230"/>
      <c r="T25" s="236" t="s">
        <v>180</v>
      </c>
      <c r="U25" s="220"/>
      <c r="V25" s="141"/>
    </row>
    <row r="26" spans="1:22">
      <c r="A26" s="197"/>
      <c r="B26" s="146"/>
      <c r="C26" s="227"/>
      <c r="D26" s="231"/>
      <c r="E26" s="232"/>
      <c r="F26" s="232"/>
      <c r="G26" s="232"/>
      <c r="H26" s="196"/>
      <c r="I26" s="142"/>
      <c r="J26" s="241"/>
      <c r="K26" s="242"/>
      <c r="L26" s="242"/>
      <c r="M26" s="242"/>
      <c r="N26" s="243"/>
      <c r="O26" s="231"/>
      <c r="P26" s="232"/>
      <c r="Q26" s="232"/>
      <c r="R26" s="232"/>
      <c r="S26" s="232"/>
      <c r="T26" s="196"/>
      <c r="U26" s="209"/>
      <c r="V26" s="141"/>
    </row>
    <row r="27" spans="1:22">
      <c r="A27" s="197"/>
      <c r="B27" s="146"/>
      <c r="C27" s="149"/>
      <c r="D27" s="233"/>
      <c r="E27" s="232"/>
      <c r="F27" s="232"/>
      <c r="G27" s="232"/>
      <c r="H27" s="193"/>
      <c r="I27" s="142"/>
      <c r="J27" s="244"/>
      <c r="K27" s="242"/>
      <c r="L27" s="242"/>
      <c r="M27" s="242"/>
      <c r="N27" s="243"/>
      <c r="O27" s="233"/>
      <c r="P27" s="232"/>
      <c r="Q27" s="232"/>
      <c r="R27" s="232"/>
      <c r="S27" s="232"/>
      <c r="T27" s="193"/>
      <c r="U27" s="209"/>
      <c r="V27" s="141"/>
    </row>
    <row r="28" spans="1:22">
      <c r="A28" s="197"/>
      <c r="B28" s="146"/>
      <c r="C28" s="150"/>
      <c r="D28" s="234"/>
      <c r="E28" s="235"/>
      <c r="F28" s="235"/>
      <c r="G28" s="235"/>
      <c r="H28" s="221"/>
      <c r="I28" s="144"/>
      <c r="J28" s="245"/>
      <c r="K28" s="246"/>
      <c r="L28" s="246"/>
      <c r="M28" s="246"/>
      <c r="N28" s="247"/>
      <c r="O28" s="234"/>
      <c r="P28" s="235"/>
      <c r="Q28" s="235"/>
      <c r="R28" s="235"/>
      <c r="S28" s="235"/>
      <c r="T28" s="221"/>
      <c r="U28" s="222"/>
      <c r="V28" s="141"/>
    </row>
    <row r="29" spans="1:22" ht="13.5" customHeight="1">
      <c r="A29" s="197"/>
      <c r="B29" s="146"/>
      <c r="C29" s="148" t="s">
        <v>181</v>
      </c>
      <c r="D29" s="229" t="str">
        <f>IF(最終延べ数="","",DBCS(最終延べ数))</f>
        <v/>
      </c>
      <c r="E29" s="230"/>
      <c r="F29" s="230"/>
      <c r="G29" s="230"/>
      <c r="H29" s="236" t="s">
        <v>180</v>
      </c>
      <c r="I29" s="140"/>
      <c r="J29" s="162"/>
      <c r="K29" s="236"/>
      <c r="L29" s="236"/>
      <c r="M29" s="236"/>
      <c r="N29" s="236"/>
      <c r="O29" s="236"/>
      <c r="P29" s="236"/>
      <c r="Q29" s="236"/>
      <c r="R29" s="236"/>
      <c r="S29" s="236"/>
      <c r="T29" s="236"/>
      <c r="U29" s="237"/>
      <c r="V29" s="141"/>
    </row>
    <row r="30" spans="1:22" ht="13.5" customHeight="1">
      <c r="A30" s="197"/>
      <c r="B30" s="146"/>
      <c r="C30" s="226"/>
      <c r="D30" s="231"/>
      <c r="E30" s="232"/>
      <c r="F30" s="232"/>
      <c r="G30" s="232"/>
      <c r="H30" s="196"/>
      <c r="I30" s="142"/>
      <c r="J30" s="208"/>
      <c r="K30" s="196"/>
      <c r="L30" s="196"/>
      <c r="M30" s="196"/>
      <c r="N30" s="196"/>
      <c r="O30" s="196"/>
      <c r="P30" s="196"/>
      <c r="Q30" s="196"/>
      <c r="R30" s="196"/>
      <c r="S30" s="196"/>
      <c r="T30" s="196"/>
      <c r="U30" s="197"/>
      <c r="V30" s="141"/>
    </row>
    <row r="31" spans="1:22" ht="13.5" customHeight="1">
      <c r="A31" s="197"/>
      <c r="B31" s="146"/>
      <c r="C31" s="227"/>
      <c r="D31" s="233"/>
      <c r="E31" s="232"/>
      <c r="F31" s="232"/>
      <c r="G31" s="232"/>
      <c r="H31" s="193"/>
      <c r="I31" s="142"/>
      <c r="J31" s="208"/>
      <c r="K31" s="196"/>
      <c r="L31" s="196"/>
      <c r="M31" s="196"/>
      <c r="N31" s="196"/>
      <c r="O31" s="196"/>
      <c r="P31" s="196"/>
      <c r="Q31" s="196"/>
      <c r="R31" s="196"/>
      <c r="S31" s="196"/>
      <c r="T31" s="196"/>
      <c r="U31" s="197"/>
      <c r="V31" s="141"/>
    </row>
    <row r="32" spans="1:22" ht="13.5" customHeight="1">
      <c r="A32" s="197"/>
      <c r="B32" s="147"/>
      <c r="C32" s="228"/>
      <c r="D32" s="234"/>
      <c r="E32" s="235"/>
      <c r="F32" s="235"/>
      <c r="G32" s="235"/>
      <c r="H32" s="221"/>
      <c r="I32" s="144"/>
      <c r="J32" s="212"/>
      <c r="K32" s="213"/>
      <c r="L32" s="213"/>
      <c r="M32" s="213"/>
      <c r="N32" s="213"/>
      <c r="O32" s="213"/>
      <c r="P32" s="213"/>
      <c r="Q32" s="213"/>
      <c r="R32" s="213"/>
      <c r="S32" s="213"/>
      <c r="T32" s="213"/>
      <c r="U32" s="214"/>
      <c r="V32" s="141"/>
    </row>
    <row r="33" spans="1:22" s="20" customFormat="1">
      <c r="A33" s="197"/>
      <c r="B33" s="170" t="s">
        <v>182</v>
      </c>
      <c r="C33" s="171"/>
      <c r="D33" s="176" t="s">
        <v>183</v>
      </c>
      <c r="E33" s="177"/>
      <c r="F33" s="177"/>
      <c r="G33" s="171"/>
      <c r="H33" s="40" t="s">
        <v>184</v>
      </c>
      <c r="I33" s="248" t="str">
        <f>IF(郵便番号="","",ASC(郵便番号))</f>
        <v/>
      </c>
      <c r="J33" s="239"/>
      <c r="K33" s="239"/>
      <c r="L33" s="163"/>
      <c r="M33" s="163"/>
      <c r="N33" s="163"/>
      <c r="O33" s="163"/>
      <c r="P33" s="163"/>
      <c r="Q33" s="163"/>
      <c r="R33" s="163"/>
      <c r="S33" s="163"/>
      <c r="T33" s="163"/>
      <c r="U33" s="164"/>
      <c r="V33" s="141"/>
    </row>
    <row r="34" spans="1:22" s="20" customFormat="1">
      <c r="A34" s="197"/>
      <c r="B34" s="172"/>
      <c r="C34" s="173"/>
      <c r="D34" s="178"/>
      <c r="E34" s="179"/>
      <c r="F34" s="179"/>
      <c r="G34" s="173"/>
      <c r="H34" s="249" t="str">
        <f>IF(連絡先住所="","",IF(連絡先住所１="",DBCS(連絡先住所),DBCS(連絡先住所&amp;CHAR(10)&amp;連絡先住所１)))</f>
        <v/>
      </c>
      <c r="I34" s="250"/>
      <c r="J34" s="250"/>
      <c r="K34" s="250"/>
      <c r="L34" s="250"/>
      <c r="M34" s="250"/>
      <c r="N34" s="250"/>
      <c r="O34" s="250"/>
      <c r="P34" s="250"/>
      <c r="Q34" s="250"/>
      <c r="R34" s="250"/>
      <c r="S34" s="250"/>
      <c r="T34" s="250"/>
      <c r="U34" s="251"/>
      <c r="V34" s="141"/>
    </row>
    <row r="35" spans="1:22" s="20" customFormat="1">
      <c r="A35" s="197"/>
      <c r="B35" s="172"/>
      <c r="C35" s="173"/>
      <c r="D35" s="178"/>
      <c r="E35" s="179"/>
      <c r="F35" s="179"/>
      <c r="G35" s="173"/>
      <c r="H35" s="249"/>
      <c r="I35" s="250"/>
      <c r="J35" s="250"/>
      <c r="K35" s="250"/>
      <c r="L35" s="250"/>
      <c r="M35" s="250"/>
      <c r="N35" s="250"/>
      <c r="O35" s="250"/>
      <c r="P35" s="250"/>
      <c r="Q35" s="250"/>
      <c r="R35" s="250"/>
      <c r="S35" s="250"/>
      <c r="T35" s="250"/>
      <c r="U35" s="251"/>
      <c r="V35" s="141"/>
    </row>
    <row r="36" spans="1:22" s="20" customFormat="1">
      <c r="A36" s="197"/>
      <c r="B36" s="172"/>
      <c r="C36" s="173"/>
      <c r="D36" s="180"/>
      <c r="E36" s="181"/>
      <c r="F36" s="181"/>
      <c r="G36" s="182"/>
      <c r="H36" s="252"/>
      <c r="I36" s="253"/>
      <c r="J36" s="253"/>
      <c r="K36" s="253"/>
      <c r="L36" s="253"/>
      <c r="M36" s="253"/>
      <c r="N36" s="253"/>
      <c r="O36" s="253"/>
      <c r="P36" s="253"/>
      <c r="Q36" s="253"/>
      <c r="R36" s="253"/>
      <c r="S36" s="253"/>
      <c r="T36" s="253"/>
      <c r="U36" s="254"/>
      <c r="V36" s="141"/>
    </row>
    <row r="37" spans="1:22" s="20" customFormat="1">
      <c r="A37" s="197"/>
      <c r="B37" s="172"/>
      <c r="C37" s="173"/>
      <c r="D37" s="176" t="s">
        <v>185</v>
      </c>
      <c r="E37" s="177"/>
      <c r="F37" s="177"/>
      <c r="G37" s="171"/>
      <c r="H37" s="183" t="str">
        <f>IF(担当者名="","",DBCS(担当者名))</f>
        <v/>
      </c>
      <c r="I37" s="184"/>
      <c r="J37" s="184"/>
      <c r="K37" s="184"/>
      <c r="L37" s="184"/>
      <c r="M37" s="184"/>
      <c r="N37" s="184"/>
      <c r="O37" s="184"/>
      <c r="P37" s="184"/>
      <c r="Q37" s="184"/>
      <c r="R37" s="184"/>
      <c r="S37" s="184"/>
      <c r="T37" s="184"/>
      <c r="U37" s="185"/>
      <c r="V37" s="141"/>
    </row>
    <row r="38" spans="1:22" s="20" customFormat="1">
      <c r="A38" s="197"/>
      <c r="B38" s="172"/>
      <c r="C38" s="173"/>
      <c r="D38" s="178"/>
      <c r="E38" s="179"/>
      <c r="F38" s="179"/>
      <c r="G38" s="173"/>
      <c r="H38" s="186"/>
      <c r="I38" s="131"/>
      <c r="J38" s="131"/>
      <c r="K38" s="131"/>
      <c r="L38" s="131"/>
      <c r="M38" s="131"/>
      <c r="N38" s="131"/>
      <c r="O38" s="131"/>
      <c r="P38" s="131"/>
      <c r="Q38" s="131"/>
      <c r="R38" s="131"/>
      <c r="S38" s="131"/>
      <c r="T38" s="131"/>
      <c r="U38" s="187"/>
      <c r="V38" s="141"/>
    </row>
    <row r="39" spans="1:22" s="20" customFormat="1">
      <c r="A39" s="197"/>
      <c r="B39" s="172"/>
      <c r="C39" s="173"/>
      <c r="D39" s="178"/>
      <c r="E39" s="179"/>
      <c r="F39" s="179"/>
      <c r="G39" s="173"/>
      <c r="H39" s="186"/>
      <c r="I39" s="131"/>
      <c r="J39" s="131"/>
      <c r="K39" s="131"/>
      <c r="L39" s="131"/>
      <c r="M39" s="131"/>
      <c r="N39" s="131"/>
      <c r="O39" s="131"/>
      <c r="P39" s="131"/>
      <c r="Q39" s="131"/>
      <c r="R39" s="131"/>
      <c r="S39" s="131"/>
      <c r="T39" s="131"/>
      <c r="U39" s="187"/>
      <c r="V39" s="141"/>
    </row>
    <row r="40" spans="1:22" s="20" customFormat="1">
      <c r="A40" s="197"/>
      <c r="B40" s="172"/>
      <c r="C40" s="173"/>
      <c r="D40" s="180"/>
      <c r="E40" s="181"/>
      <c r="F40" s="181"/>
      <c r="G40" s="182"/>
      <c r="H40" s="188"/>
      <c r="I40" s="189"/>
      <c r="J40" s="189"/>
      <c r="K40" s="189"/>
      <c r="L40" s="189"/>
      <c r="M40" s="189"/>
      <c r="N40" s="189"/>
      <c r="O40" s="189"/>
      <c r="P40" s="189"/>
      <c r="Q40" s="189"/>
      <c r="R40" s="189"/>
      <c r="S40" s="189"/>
      <c r="T40" s="189"/>
      <c r="U40" s="190"/>
      <c r="V40" s="141"/>
    </row>
    <row r="41" spans="1:22" s="20" customFormat="1">
      <c r="A41" s="197"/>
      <c r="B41" s="172"/>
      <c r="C41" s="173"/>
      <c r="D41" s="176" t="s">
        <v>81</v>
      </c>
      <c r="E41" s="177"/>
      <c r="F41" s="177"/>
      <c r="G41" s="171"/>
      <c r="H41" s="183" t="str">
        <f>IF(電話番号="","",DBCS(電話番号))</f>
        <v/>
      </c>
      <c r="I41" s="184"/>
      <c r="J41" s="184"/>
      <c r="K41" s="184"/>
      <c r="L41" s="184"/>
      <c r="M41" s="184"/>
      <c r="N41" s="184"/>
      <c r="O41" s="184"/>
      <c r="P41" s="184"/>
      <c r="Q41" s="184"/>
      <c r="R41" s="184"/>
      <c r="S41" s="184"/>
      <c r="T41" s="184"/>
      <c r="U41" s="185"/>
      <c r="V41" s="141"/>
    </row>
    <row r="42" spans="1:22" s="20" customFormat="1">
      <c r="A42" s="197"/>
      <c r="B42" s="172"/>
      <c r="C42" s="173"/>
      <c r="D42" s="178"/>
      <c r="E42" s="179"/>
      <c r="F42" s="179"/>
      <c r="G42" s="173"/>
      <c r="H42" s="186"/>
      <c r="I42" s="131"/>
      <c r="J42" s="131"/>
      <c r="K42" s="131"/>
      <c r="L42" s="131"/>
      <c r="M42" s="131"/>
      <c r="N42" s="131"/>
      <c r="O42" s="131"/>
      <c r="P42" s="131"/>
      <c r="Q42" s="131"/>
      <c r="R42" s="131"/>
      <c r="S42" s="131"/>
      <c r="T42" s="131"/>
      <c r="U42" s="187"/>
      <c r="V42" s="141"/>
    </row>
    <row r="43" spans="1:22" s="20" customFormat="1">
      <c r="A43" s="197"/>
      <c r="B43" s="172"/>
      <c r="C43" s="173"/>
      <c r="D43" s="178"/>
      <c r="E43" s="179"/>
      <c r="F43" s="179"/>
      <c r="G43" s="173"/>
      <c r="H43" s="186"/>
      <c r="I43" s="131"/>
      <c r="J43" s="131"/>
      <c r="K43" s="131"/>
      <c r="L43" s="131"/>
      <c r="M43" s="131"/>
      <c r="N43" s="131"/>
      <c r="O43" s="131"/>
      <c r="P43" s="131"/>
      <c r="Q43" s="131"/>
      <c r="R43" s="131"/>
      <c r="S43" s="131"/>
      <c r="T43" s="131"/>
      <c r="U43" s="187"/>
      <c r="V43" s="141"/>
    </row>
    <row r="44" spans="1:22" s="20" customFormat="1">
      <c r="A44" s="197"/>
      <c r="B44" s="172"/>
      <c r="C44" s="173"/>
      <c r="D44" s="180"/>
      <c r="E44" s="181"/>
      <c r="F44" s="181"/>
      <c r="G44" s="182"/>
      <c r="H44" s="188"/>
      <c r="I44" s="189"/>
      <c r="J44" s="189"/>
      <c r="K44" s="189"/>
      <c r="L44" s="189"/>
      <c r="M44" s="189"/>
      <c r="N44" s="189"/>
      <c r="O44" s="189"/>
      <c r="P44" s="189"/>
      <c r="Q44" s="189"/>
      <c r="R44" s="189"/>
      <c r="S44" s="189"/>
      <c r="T44" s="189"/>
      <c r="U44" s="190"/>
      <c r="V44" s="141"/>
    </row>
    <row r="45" spans="1:22" s="20" customFormat="1">
      <c r="A45" s="197"/>
      <c r="B45" s="172"/>
      <c r="C45" s="173"/>
      <c r="D45" s="176" t="s">
        <v>186</v>
      </c>
      <c r="E45" s="177"/>
      <c r="F45" s="177"/>
      <c r="G45" s="171"/>
      <c r="H45" s="183" t="str">
        <f>IF(ＦＡＸ番号="","",DBCS(ＦＡＸ番号))</f>
        <v/>
      </c>
      <c r="I45" s="184"/>
      <c r="J45" s="184"/>
      <c r="K45" s="184"/>
      <c r="L45" s="184"/>
      <c r="M45" s="184"/>
      <c r="N45" s="184"/>
      <c r="O45" s="184"/>
      <c r="P45" s="184"/>
      <c r="Q45" s="184"/>
      <c r="R45" s="184"/>
      <c r="S45" s="184"/>
      <c r="T45" s="184"/>
      <c r="U45" s="185"/>
      <c r="V45" s="141"/>
    </row>
    <row r="46" spans="1:22" s="20" customFormat="1">
      <c r="A46" s="197"/>
      <c r="B46" s="172"/>
      <c r="C46" s="173"/>
      <c r="D46" s="178"/>
      <c r="E46" s="179"/>
      <c r="F46" s="179"/>
      <c r="G46" s="173"/>
      <c r="H46" s="186"/>
      <c r="I46" s="131"/>
      <c r="J46" s="131"/>
      <c r="K46" s="131"/>
      <c r="L46" s="131"/>
      <c r="M46" s="131"/>
      <c r="N46" s="131"/>
      <c r="O46" s="131"/>
      <c r="P46" s="131"/>
      <c r="Q46" s="131"/>
      <c r="R46" s="131"/>
      <c r="S46" s="131"/>
      <c r="T46" s="131"/>
      <c r="U46" s="187"/>
      <c r="V46" s="141"/>
    </row>
    <row r="47" spans="1:22" s="20" customFormat="1">
      <c r="A47" s="197"/>
      <c r="B47" s="172"/>
      <c r="C47" s="173"/>
      <c r="D47" s="178"/>
      <c r="E47" s="179"/>
      <c r="F47" s="179"/>
      <c r="G47" s="173"/>
      <c r="H47" s="186"/>
      <c r="I47" s="131"/>
      <c r="J47" s="131"/>
      <c r="K47" s="131"/>
      <c r="L47" s="131"/>
      <c r="M47" s="131"/>
      <c r="N47" s="131"/>
      <c r="O47" s="131"/>
      <c r="P47" s="131"/>
      <c r="Q47" s="131"/>
      <c r="R47" s="131"/>
      <c r="S47" s="131"/>
      <c r="T47" s="131"/>
      <c r="U47" s="187"/>
      <c r="V47" s="141"/>
    </row>
    <row r="48" spans="1:22" s="20" customFormat="1">
      <c r="A48" s="197"/>
      <c r="B48" s="172"/>
      <c r="C48" s="173"/>
      <c r="D48" s="180"/>
      <c r="E48" s="181"/>
      <c r="F48" s="181"/>
      <c r="G48" s="182"/>
      <c r="H48" s="188"/>
      <c r="I48" s="189"/>
      <c r="J48" s="189"/>
      <c r="K48" s="189"/>
      <c r="L48" s="189"/>
      <c r="M48" s="189"/>
      <c r="N48" s="189"/>
      <c r="O48" s="189"/>
      <c r="P48" s="189"/>
      <c r="Q48" s="189"/>
      <c r="R48" s="189"/>
      <c r="S48" s="189"/>
      <c r="T48" s="189"/>
      <c r="U48" s="190"/>
      <c r="V48" s="141"/>
    </row>
    <row r="49" spans="1:22" s="20" customFormat="1" ht="13.5" customHeight="1">
      <c r="A49" s="197"/>
      <c r="B49" s="172"/>
      <c r="C49" s="173"/>
      <c r="D49" s="176" t="s">
        <v>187</v>
      </c>
      <c r="E49" s="177"/>
      <c r="F49" s="177"/>
      <c r="G49" s="171"/>
      <c r="H49" s="151" t="str">
        <f>IF(メール="","",メール)</f>
        <v/>
      </c>
      <c r="I49" s="152"/>
      <c r="J49" s="152"/>
      <c r="K49" s="152"/>
      <c r="L49" s="152"/>
      <c r="M49" s="152"/>
      <c r="N49" s="152"/>
      <c r="O49" s="152"/>
      <c r="P49" s="152"/>
      <c r="Q49" s="152"/>
      <c r="R49" s="152"/>
      <c r="S49" s="152"/>
      <c r="T49" s="152"/>
      <c r="U49" s="153"/>
      <c r="V49" s="141"/>
    </row>
    <row r="50" spans="1:22" s="20" customFormat="1" ht="13.5" customHeight="1">
      <c r="A50" s="197"/>
      <c r="B50" s="172"/>
      <c r="C50" s="173"/>
      <c r="D50" s="178"/>
      <c r="E50" s="179"/>
      <c r="F50" s="179"/>
      <c r="G50" s="173"/>
      <c r="H50" s="154"/>
      <c r="I50" s="155"/>
      <c r="J50" s="155"/>
      <c r="K50" s="155"/>
      <c r="L50" s="155"/>
      <c r="M50" s="155"/>
      <c r="N50" s="155"/>
      <c r="O50" s="155"/>
      <c r="P50" s="155"/>
      <c r="Q50" s="155"/>
      <c r="R50" s="155"/>
      <c r="S50" s="155"/>
      <c r="T50" s="155"/>
      <c r="U50" s="156"/>
      <c r="V50" s="141"/>
    </row>
    <row r="51" spans="1:22" s="20" customFormat="1" ht="13.5" customHeight="1">
      <c r="A51" s="197"/>
      <c r="B51" s="172"/>
      <c r="C51" s="173"/>
      <c r="D51" s="178"/>
      <c r="E51" s="179"/>
      <c r="F51" s="179"/>
      <c r="G51" s="173"/>
      <c r="H51" s="154"/>
      <c r="I51" s="155"/>
      <c r="J51" s="155"/>
      <c r="K51" s="155"/>
      <c r="L51" s="155"/>
      <c r="M51" s="155"/>
      <c r="N51" s="155"/>
      <c r="O51" s="155"/>
      <c r="P51" s="155"/>
      <c r="Q51" s="155"/>
      <c r="R51" s="155"/>
      <c r="S51" s="155"/>
      <c r="T51" s="155"/>
      <c r="U51" s="156"/>
      <c r="V51" s="141"/>
    </row>
    <row r="52" spans="1:22" s="20" customFormat="1" ht="14.25" customHeight="1" thickBot="1">
      <c r="A52" s="27" t="s">
        <v>188</v>
      </c>
      <c r="B52" s="174"/>
      <c r="C52" s="175"/>
      <c r="D52" s="215"/>
      <c r="E52" s="216"/>
      <c r="F52" s="216"/>
      <c r="G52" s="175"/>
      <c r="H52" s="157"/>
      <c r="I52" s="158"/>
      <c r="J52" s="158"/>
      <c r="K52" s="158"/>
      <c r="L52" s="158"/>
      <c r="M52" s="158"/>
      <c r="N52" s="158"/>
      <c r="O52" s="158"/>
      <c r="P52" s="158"/>
      <c r="Q52" s="158"/>
      <c r="R52" s="158"/>
      <c r="S52" s="158"/>
      <c r="T52" s="158"/>
      <c r="U52" s="159"/>
      <c r="V52" s="41"/>
    </row>
    <row r="53" spans="1:22">
      <c r="B53" s="27" t="s">
        <v>220</v>
      </c>
    </row>
  </sheetData>
  <sheetProtection algorithmName="SHA-512" hashValue="cCKG7VUB7rQTmWycmZbB3dFZM7LunqgrVdaFhpWLFZDyG6usddKY83ynihU0TQbVis1albnCCJMCJUdePX9+Gw==" saltValue="iPCrzGIiHF8nJKHdWTwITg==" spinCount="100000" sheet="1" selectLockedCells="1"/>
  <mergeCells count="48">
    <mergeCell ref="C29:C32"/>
    <mergeCell ref="D29:G32"/>
    <mergeCell ref="H29:I32"/>
    <mergeCell ref="J29:U32"/>
    <mergeCell ref="H34:U36"/>
    <mergeCell ref="D33:G36"/>
    <mergeCell ref="B33:C52"/>
    <mergeCell ref="D37:G40"/>
    <mergeCell ref="H37:U40"/>
    <mergeCell ref="D41:G44"/>
    <mergeCell ref="H41:U44"/>
    <mergeCell ref="D45:G48"/>
    <mergeCell ref="H45:U48"/>
    <mergeCell ref="D49:G52"/>
    <mergeCell ref="H49:U52"/>
    <mergeCell ref="I33:K33"/>
    <mergeCell ref="A1:V2"/>
    <mergeCell ref="A3:V3"/>
    <mergeCell ref="A4:V5"/>
    <mergeCell ref="A6:A51"/>
    <mergeCell ref="B6:C8"/>
    <mergeCell ref="D6:U8"/>
    <mergeCell ref="V6:V51"/>
    <mergeCell ref="B9:C11"/>
    <mergeCell ref="D9:U9"/>
    <mergeCell ref="D11:U11"/>
    <mergeCell ref="B12:C14"/>
    <mergeCell ref="D12:U14"/>
    <mergeCell ref="B15:B32"/>
    <mergeCell ref="C15:C19"/>
    <mergeCell ref="D15:U15"/>
    <mergeCell ref="N16:P16"/>
    <mergeCell ref="C25:C28"/>
    <mergeCell ref="D25:G28"/>
    <mergeCell ref="H25:I28"/>
    <mergeCell ref="C20:C24"/>
    <mergeCell ref="D20:U20"/>
    <mergeCell ref="D22:U22"/>
    <mergeCell ref="P23:T23"/>
    <mergeCell ref="D24:U24"/>
    <mergeCell ref="O25:S28"/>
    <mergeCell ref="T25:U28"/>
    <mergeCell ref="L33:U33"/>
    <mergeCell ref="Q16:U16"/>
    <mergeCell ref="D17:U17"/>
    <mergeCell ref="D19:U19"/>
    <mergeCell ref="J25:N28"/>
    <mergeCell ref="H18:T18"/>
  </mergeCells>
  <phoneticPr fontId="3"/>
  <pageMargins left="0.78740157480314965" right="0.59055118110236227" top="0.98425196850393704" bottom="0.59055118110236227" header="0.51181102362204722" footer="0.51181102362204722"/>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238125</xdr:colOff>
                    <xdr:row>19</xdr:row>
                    <xdr:rowOff>161925</xdr:rowOff>
                  </from>
                  <to>
                    <xdr:col>4</xdr:col>
                    <xdr:colOff>142875</xdr:colOff>
                    <xdr:row>21</xdr:row>
                    <xdr:rowOff>28575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6</xdr:col>
                    <xdr:colOff>257175</xdr:colOff>
                    <xdr:row>19</xdr:row>
                    <xdr:rowOff>161925</xdr:rowOff>
                  </from>
                  <to>
                    <xdr:col>7</xdr:col>
                    <xdr:colOff>257175</xdr:colOff>
                    <xdr:row>21</xdr:row>
                    <xdr:rowOff>28575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13</xdr:col>
                    <xdr:colOff>257175</xdr:colOff>
                    <xdr:row>19</xdr:row>
                    <xdr:rowOff>161925</xdr:rowOff>
                  </from>
                  <to>
                    <xdr:col>14</xdr:col>
                    <xdr:colOff>257175</xdr:colOff>
                    <xdr:row>21</xdr:row>
                    <xdr:rowOff>28575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3</xdr:col>
                    <xdr:colOff>238125</xdr:colOff>
                    <xdr:row>21</xdr:row>
                    <xdr:rowOff>152400</xdr:rowOff>
                  </from>
                  <to>
                    <xdr:col>4</xdr:col>
                    <xdr:colOff>142875</xdr:colOff>
                    <xdr:row>23</xdr:row>
                    <xdr:rowOff>19050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10</xdr:col>
                    <xdr:colOff>28575</xdr:colOff>
                    <xdr:row>21</xdr:row>
                    <xdr:rowOff>161925</xdr:rowOff>
                  </from>
                  <to>
                    <xdr:col>11</xdr:col>
                    <xdr:colOff>142875</xdr:colOff>
                    <xdr:row>23</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3</xdr:col>
                    <xdr:colOff>238125</xdr:colOff>
                    <xdr:row>19</xdr:row>
                    <xdr:rowOff>161925</xdr:rowOff>
                  </from>
                  <to>
                    <xdr:col>4</xdr:col>
                    <xdr:colOff>142875</xdr:colOff>
                    <xdr:row>21</xdr:row>
                    <xdr:rowOff>28575</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6</xdr:col>
                    <xdr:colOff>257175</xdr:colOff>
                    <xdr:row>19</xdr:row>
                    <xdr:rowOff>161925</xdr:rowOff>
                  </from>
                  <to>
                    <xdr:col>7</xdr:col>
                    <xdr:colOff>257175</xdr:colOff>
                    <xdr:row>21</xdr:row>
                    <xdr:rowOff>28575</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13</xdr:col>
                    <xdr:colOff>257175</xdr:colOff>
                    <xdr:row>19</xdr:row>
                    <xdr:rowOff>161925</xdr:rowOff>
                  </from>
                  <to>
                    <xdr:col>14</xdr:col>
                    <xdr:colOff>257175</xdr:colOff>
                    <xdr:row>21</xdr:row>
                    <xdr:rowOff>28575</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3</xdr:col>
                    <xdr:colOff>238125</xdr:colOff>
                    <xdr:row>21</xdr:row>
                    <xdr:rowOff>152400</xdr:rowOff>
                  </from>
                  <to>
                    <xdr:col>4</xdr:col>
                    <xdr:colOff>142875</xdr:colOff>
                    <xdr:row>23</xdr:row>
                    <xdr:rowOff>19050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from>
                    <xdr:col>10</xdr:col>
                    <xdr:colOff>28575</xdr:colOff>
                    <xdr:row>21</xdr:row>
                    <xdr:rowOff>161925</xdr:rowOff>
                  </from>
                  <to>
                    <xdr:col>11</xdr:col>
                    <xdr:colOff>142875</xdr:colOff>
                    <xdr:row>23</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mc:AlternateContent xmlns:mc="http://schemas.openxmlformats.org/markup-compatibility/2006">
          <mc:Choice Requires="x14">
            <control shapeId="2061" r:id="rId16" name="Check Box 13">
              <controlPr locked="0" defaultSize="0" autoFill="0" autoLine="0" autoPict="0">
                <anchor moveWithCells="1">
                  <from>
                    <xdr:col>3</xdr:col>
                    <xdr:colOff>238125</xdr:colOff>
                    <xdr:row>19</xdr:row>
                    <xdr:rowOff>161925</xdr:rowOff>
                  </from>
                  <to>
                    <xdr:col>4</xdr:col>
                    <xdr:colOff>142875</xdr:colOff>
                    <xdr:row>21</xdr:row>
                    <xdr:rowOff>28575</xdr:rowOff>
                  </to>
                </anchor>
              </controlPr>
            </control>
          </mc:Choice>
        </mc:AlternateContent>
        <mc:AlternateContent xmlns:mc="http://schemas.openxmlformats.org/markup-compatibility/2006">
          <mc:Choice Requires="x14">
            <control shapeId="2062" r:id="rId17" name="Check Box 14">
              <controlPr locked="0" defaultSize="0" autoFill="0" autoLine="0" autoPict="0">
                <anchor moveWithCells="1">
                  <from>
                    <xdr:col>6</xdr:col>
                    <xdr:colOff>257175</xdr:colOff>
                    <xdr:row>19</xdr:row>
                    <xdr:rowOff>161925</xdr:rowOff>
                  </from>
                  <to>
                    <xdr:col>7</xdr:col>
                    <xdr:colOff>257175</xdr:colOff>
                    <xdr:row>21</xdr:row>
                    <xdr:rowOff>28575</xdr:rowOff>
                  </to>
                </anchor>
              </controlPr>
            </control>
          </mc:Choice>
        </mc:AlternateContent>
        <mc:AlternateContent xmlns:mc="http://schemas.openxmlformats.org/markup-compatibility/2006">
          <mc:Choice Requires="x14">
            <control shapeId="2063" r:id="rId18" name="Check Box 15">
              <controlPr locked="0" defaultSize="0" autoFill="0" autoLine="0" autoPict="0">
                <anchor moveWithCells="1">
                  <from>
                    <xdr:col>13</xdr:col>
                    <xdr:colOff>257175</xdr:colOff>
                    <xdr:row>19</xdr:row>
                    <xdr:rowOff>161925</xdr:rowOff>
                  </from>
                  <to>
                    <xdr:col>14</xdr:col>
                    <xdr:colOff>257175</xdr:colOff>
                    <xdr:row>21</xdr:row>
                    <xdr:rowOff>28575</xdr:rowOff>
                  </to>
                </anchor>
              </controlPr>
            </control>
          </mc:Choice>
        </mc:AlternateContent>
        <mc:AlternateContent xmlns:mc="http://schemas.openxmlformats.org/markup-compatibility/2006">
          <mc:Choice Requires="x14">
            <control shapeId="2064" r:id="rId19" name="Check Box 16">
              <controlPr locked="0" defaultSize="0" autoFill="0" autoLine="0" autoPict="0">
                <anchor moveWithCells="1">
                  <from>
                    <xdr:col>3</xdr:col>
                    <xdr:colOff>238125</xdr:colOff>
                    <xdr:row>21</xdr:row>
                    <xdr:rowOff>152400</xdr:rowOff>
                  </from>
                  <to>
                    <xdr:col>4</xdr:col>
                    <xdr:colOff>142875</xdr:colOff>
                    <xdr:row>23</xdr:row>
                    <xdr:rowOff>19050</xdr:rowOff>
                  </to>
                </anchor>
              </controlPr>
            </control>
          </mc:Choice>
        </mc:AlternateContent>
        <mc:AlternateContent xmlns:mc="http://schemas.openxmlformats.org/markup-compatibility/2006">
          <mc:Choice Requires="x14">
            <control shapeId="2065" r:id="rId20" name="Check Box 17">
              <controlPr locked="0" defaultSize="0" autoFill="0" autoLine="0" autoPict="0">
                <anchor moveWithCells="1">
                  <from>
                    <xdr:col>10</xdr:col>
                    <xdr:colOff>28575</xdr:colOff>
                    <xdr:row>21</xdr:row>
                    <xdr:rowOff>161925</xdr:rowOff>
                  </from>
                  <to>
                    <xdr:col>11</xdr:col>
                    <xdr:colOff>142875</xdr:colOff>
                    <xdr:row>23</xdr:row>
                    <xdr:rowOff>28575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mc:AlternateContent xmlns:mc="http://schemas.openxmlformats.org/markup-compatibility/2006">
          <mc:Choice Requires="x14">
            <control shapeId="2067" r:id="rId22" name="Check Box 19">
              <controlPr locked="0" defaultSize="0" autoFill="0" autoLine="0" autoPict="0">
                <anchor moveWithCells="1">
                  <from>
                    <xdr:col>3</xdr:col>
                    <xdr:colOff>238125</xdr:colOff>
                    <xdr:row>19</xdr:row>
                    <xdr:rowOff>161925</xdr:rowOff>
                  </from>
                  <to>
                    <xdr:col>4</xdr:col>
                    <xdr:colOff>142875</xdr:colOff>
                    <xdr:row>21</xdr:row>
                    <xdr:rowOff>28575</xdr:rowOff>
                  </to>
                </anchor>
              </controlPr>
            </control>
          </mc:Choice>
        </mc:AlternateContent>
        <mc:AlternateContent xmlns:mc="http://schemas.openxmlformats.org/markup-compatibility/2006">
          <mc:Choice Requires="x14">
            <control shapeId="2068" r:id="rId23" name="Check Box 20">
              <controlPr locked="0" defaultSize="0" autoFill="0" autoLine="0" autoPict="0">
                <anchor moveWithCells="1">
                  <from>
                    <xdr:col>6</xdr:col>
                    <xdr:colOff>257175</xdr:colOff>
                    <xdr:row>19</xdr:row>
                    <xdr:rowOff>161925</xdr:rowOff>
                  </from>
                  <to>
                    <xdr:col>7</xdr:col>
                    <xdr:colOff>257175</xdr:colOff>
                    <xdr:row>21</xdr:row>
                    <xdr:rowOff>28575</xdr:rowOff>
                  </to>
                </anchor>
              </controlPr>
            </control>
          </mc:Choice>
        </mc:AlternateContent>
        <mc:AlternateContent xmlns:mc="http://schemas.openxmlformats.org/markup-compatibility/2006">
          <mc:Choice Requires="x14">
            <control shapeId="2069" r:id="rId24" name="Check Box 21">
              <controlPr locked="0" defaultSize="0" autoFill="0" autoLine="0" autoPict="0">
                <anchor moveWithCells="1">
                  <from>
                    <xdr:col>13</xdr:col>
                    <xdr:colOff>257175</xdr:colOff>
                    <xdr:row>19</xdr:row>
                    <xdr:rowOff>161925</xdr:rowOff>
                  </from>
                  <to>
                    <xdr:col>14</xdr:col>
                    <xdr:colOff>257175</xdr:colOff>
                    <xdr:row>21</xdr:row>
                    <xdr:rowOff>28575</xdr:rowOff>
                  </to>
                </anchor>
              </controlPr>
            </control>
          </mc:Choice>
        </mc:AlternateContent>
        <mc:AlternateContent xmlns:mc="http://schemas.openxmlformats.org/markup-compatibility/2006">
          <mc:Choice Requires="x14">
            <control shapeId="2070" r:id="rId25" name="Check Box 22">
              <controlPr locked="0" defaultSize="0" autoFill="0" autoLine="0" autoPict="0">
                <anchor moveWithCells="1">
                  <from>
                    <xdr:col>3</xdr:col>
                    <xdr:colOff>238125</xdr:colOff>
                    <xdr:row>21</xdr:row>
                    <xdr:rowOff>152400</xdr:rowOff>
                  </from>
                  <to>
                    <xdr:col>4</xdr:col>
                    <xdr:colOff>142875</xdr:colOff>
                    <xdr:row>23</xdr:row>
                    <xdr:rowOff>19050</xdr:rowOff>
                  </to>
                </anchor>
              </controlPr>
            </control>
          </mc:Choice>
        </mc:AlternateContent>
        <mc:AlternateContent xmlns:mc="http://schemas.openxmlformats.org/markup-compatibility/2006">
          <mc:Choice Requires="x14">
            <control shapeId="2071" r:id="rId26" name="Check Box 23">
              <controlPr locked="0" defaultSize="0" autoFill="0" autoLine="0" autoPict="0">
                <anchor moveWithCells="1">
                  <from>
                    <xdr:col>10</xdr:col>
                    <xdr:colOff>28575</xdr:colOff>
                    <xdr:row>21</xdr:row>
                    <xdr:rowOff>161925</xdr:rowOff>
                  </from>
                  <to>
                    <xdr:col>11</xdr:col>
                    <xdr:colOff>142875</xdr:colOff>
                    <xdr:row>23</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6</xdr:col>
                    <xdr:colOff>142875</xdr:colOff>
                    <xdr:row>14</xdr:row>
                    <xdr:rowOff>161925</xdr:rowOff>
                  </from>
                  <to>
                    <xdr:col>7</xdr:col>
                    <xdr:colOff>142875</xdr:colOff>
                    <xdr:row>16</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9</xdr:col>
                    <xdr:colOff>142875</xdr:colOff>
                    <xdr:row>14</xdr:row>
                    <xdr:rowOff>161925</xdr:rowOff>
                  </from>
                  <to>
                    <xdr:col>10</xdr:col>
                    <xdr:colOff>142875</xdr:colOff>
                    <xdr:row>16</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13</xdr:col>
                    <xdr:colOff>66675</xdr:colOff>
                    <xdr:row>14</xdr:row>
                    <xdr:rowOff>161925</xdr:rowOff>
                  </from>
                  <to>
                    <xdr:col>14</xdr:col>
                    <xdr:colOff>66675</xdr:colOff>
                    <xdr:row>16</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16</xdr:col>
                    <xdr:colOff>0</xdr:colOff>
                    <xdr:row>14</xdr:row>
                    <xdr:rowOff>161925</xdr:rowOff>
                  </from>
                  <to>
                    <xdr:col>17</xdr:col>
                    <xdr:colOff>0</xdr:colOff>
                    <xdr:row>16</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238125</xdr:colOff>
                    <xdr:row>16</xdr:row>
                    <xdr:rowOff>161925</xdr:rowOff>
                  </from>
                  <to>
                    <xdr:col>4</xdr:col>
                    <xdr:colOff>142875</xdr:colOff>
                    <xdr:row>18</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1:E31"/>
  <sheetViews>
    <sheetView showGridLines="0" workbookViewId="0">
      <selection activeCell="D13" sqref="D13"/>
    </sheetView>
  </sheetViews>
  <sheetFormatPr defaultColWidth="0" defaultRowHeight="13.5" customHeight="1" zeroHeight="1"/>
  <cols>
    <col min="1" max="1" width="1.625" style="20" customWidth="1"/>
    <col min="2" max="3" width="22.5" style="20" customWidth="1"/>
    <col min="4" max="4" width="39.5" style="20" customWidth="1"/>
    <col min="5" max="5" width="1.625" style="20" customWidth="1"/>
    <col min="6" max="16384" width="9" style="20" hidden="1"/>
  </cols>
  <sheetData>
    <row r="1" spans="1:5">
      <c r="A1" s="256" t="s">
        <v>221</v>
      </c>
      <c r="B1" s="256"/>
      <c r="C1" s="256"/>
      <c r="D1" s="256"/>
      <c r="E1" s="256"/>
    </row>
    <row r="2" spans="1:5">
      <c r="A2" s="256"/>
      <c r="B2" s="256"/>
      <c r="C2" s="256"/>
      <c r="D2" s="256"/>
      <c r="E2" s="256"/>
    </row>
    <row r="3" spans="1:5" s="257" customFormat="1" ht="17.25">
      <c r="A3" s="133" t="s">
        <v>222</v>
      </c>
    </row>
    <row r="4" spans="1:5">
      <c r="A4" s="123"/>
      <c r="B4" s="123"/>
      <c r="C4" s="123"/>
      <c r="D4" s="123"/>
      <c r="E4" s="123"/>
    </row>
    <row r="5" spans="1:5" ht="14.25" thickBot="1">
      <c r="A5" s="123"/>
      <c r="B5" s="20" t="s">
        <v>192</v>
      </c>
      <c r="C5" s="258" t="s">
        <v>193</v>
      </c>
      <c r="D5" s="259"/>
      <c r="E5" s="123"/>
    </row>
    <row r="6" spans="1:5" ht="30" customHeight="1" thickBot="1">
      <c r="A6" s="123"/>
      <c r="B6" s="42" t="s">
        <v>194</v>
      </c>
      <c r="C6" s="43" t="s">
        <v>275</v>
      </c>
      <c r="D6" s="44" t="s">
        <v>196</v>
      </c>
      <c r="E6" s="123"/>
    </row>
    <row r="7" spans="1:5">
      <c r="A7" s="123"/>
      <c r="B7" s="260" t="s">
        <v>197</v>
      </c>
      <c r="C7" s="263" t="str">
        <f>IF(開催補助金+送迎補助金+芸能補助金=0,"",開催補助金+送迎補助金+芸能補助金)</f>
        <v/>
      </c>
      <c r="D7" s="30" t="str">
        <f>IF(開催補助金=0,"コンベンション開催補助金　　　　　　円","コンベンション開催補助金　　"&amp;TEXT(開催補助金,"#,#0"&amp;"円"))</f>
        <v>コンベンション開催補助金　　　　　　円</v>
      </c>
      <c r="E7" s="123"/>
    </row>
    <row r="8" spans="1:5">
      <c r="A8" s="123"/>
      <c r="B8" s="261"/>
      <c r="C8" s="149"/>
      <c r="D8" s="30" t="str">
        <f>IF(送迎補助金=0,"参加者送迎にかかる補助金　　　　　　円","参加者送迎にかかる補助金　　"&amp;TEXT(送迎補助金,"#,#0")&amp;"円")</f>
        <v>参加者送迎にかかる補助金　　　　　　円</v>
      </c>
      <c r="E8" s="123"/>
    </row>
    <row r="9" spans="1:5">
      <c r="A9" s="123"/>
      <c r="B9" s="262"/>
      <c r="C9" s="150"/>
      <c r="D9" s="45" t="str">
        <f>IF(芸能補助金=0,"郷土芸能披露にかかる補助金　　　　　円","郷土芸能披露にかかる補助金　"&amp;TEXT(芸能補助金,"#,#0")&amp;"円")</f>
        <v>郷土芸能披露にかかる補助金　　　　　円</v>
      </c>
      <c r="E9" s="123"/>
    </row>
    <row r="10" spans="1:5" ht="30" customHeight="1">
      <c r="A10" s="123"/>
      <c r="B10" s="49"/>
      <c r="C10" s="50"/>
      <c r="D10" s="51"/>
      <c r="E10" s="123"/>
    </row>
    <row r="11" spans="1:5" ht="30" customHeight="1">
      <c r="A11" s="123"/>
      <c r="B11" s="49"/>
      <c r="C11" s="50"/>
      <c r="D11" s="51"/>
      <c r="E11" s="123"/>
    </row>
    <row r="12" spans="1:5" ht="30" customHeight="1">
      <c r="A12" s="123"/>
      <c r="B12" s="49"/>
      <c r="C12" s="50"/>
      <c r="D12" s="51"/>
      <c r="E12" s="123"/>
    </row>
    <row r="13" spans="1:5" ht="30" customHeight="1" thickBot="1">
      <c r="A13" s="123"/>
      <c r="B13" s="52"/>
      <c r="C13" s="53"/>
      <c r="D13" s="54"/>
      <c r="E13" s="123"/>
    </row>
    <row r="14" spans="1:5" ht="30" customHeight="1" thickBot="1">
      <c r="A14" s="123"/>
      <c r="B14" s="42" t="s">
        <v>198</v>
      </c>
      <c r="C14" s="55" t="str">
        <f>IF(SUM(C7:C13)=0,"",SUM(C7:C13))</f>
        <v/>
      </c>
      <c r="D14" s="56"/>
      <c r="E14" s="123"/>
    </row>
    <row r="15" spans="1:5" ht="30" customHeight="1" thickBot="1">
      <c r="A15" s="123"/>
      <c r="B15" s="264" t="s">
        <v>199</v>
      </c>
      <c r="C15" s="265"/>
      <c r="D15" s="265"/>
      <c r="E15" s="123"/>
    </row>
    <row r="16" spans="1:5" ht="30" customHeight="1" thickBot="1">
      <c r="A16" s="123"/>
      <c r="B16" s="42" t="s">
        <v>194</v>
      </c>
      <c r="C16" s="43" t="s">
        <v>276</v>
      </c>
      <c r="D16" s="44" t="s">
        <v>196</v>
      </c>
      <c r="E16" s="123"/>
    </row>
    <row r="17" spans="1:5" ht="30" customHeight="1">
      <c r="A17" s="123"/>
      <c r="B17" s="57"/>
      <c r="C17" s="58"/>
      <c r="D17" s="59"/>
      <c r="E17" s="123"/>
    </row>
    <row r="18" spans="1:5" ht="30" customHeight="1">
      <c r="A18" s="123"/>
      <c r="B18" s="49"/>
      <c r="C18" s="50"/>
      <c r="D18" s="51"/>
      <c r="E18" s="123"/>
    </row>
    <row r="19" spans="1:5" ht="30" customHeight="1">
      <c r="A19" s="123"/>
      <c r="B19" s="49"/>
      <c r="C19" s="50"/>
      <c r="D19" s="51"/>
      <c r="E19" s="123"/>
    </row>
    <row r="20" spans="1:5" ht="30" customHeight="1">
      <c r="A20" s="123"/>
      <c r="B20" s="49"/>
      <c r="C20" s="50"/>
      <c r="D20" s="51"/>
      <c r="E20" s="123"/>
    </row>
    <row r="21" spans="1:5" ht="30" customHeight="1">
      <c r="A21" s="123"/>
      <c r="B21" s="49"/>
      <c r="C21" s="50"/>
      <c r="D21" s="51"/>
      <c r="E21" s="123"/>
    </row>
    <row r="22" spans="1:5" ht="30" customHeight="1">
      <c r="A22" s="123"/>
      <c r="B22" s="49"/>
      <c r="C22" s="50"/>
      <c r="D22" s="51"/>
      <c r="E22" s="123"/>
    </row>
    <row r="23" spans="1:5" ht="30" customHeight="1">
      <c r="A23" s="123"/>
      <c r="B23" s="57"/>
      <c r="C23" s="58"/>
      <c r="D23" s="59"/>
      <c r="E23" s="123"/>
    </row>
    <row r="24" spans="1:5" ht="30" customHeight="1">
      <c r="A24" s="123"/>
      <c r="B24" s="49"/>
      <c r="C24" s="50"/>
      <c r="D24" s="51"/>
      <c r="E24" s="123"/>
    </row>
    <row r="25" spans="1:5" ht="30" customHeight="1">
      <c r="A25" s="123"/>
      <c r="B25" s="49"/>
      <c r="C25" s="50"/>
      <c r="D25" s="51"/>
      <c r="E25" s="123"/>
    </row>
    <row r="26" spans="1:5" ht="30" customHeight="1">
      <c r="A26" s="123"/>
      <c r="B26" s="49"/>
      <c r="C26" s="50"/>
      <c r="D26" s="51"/>
      <c r="E26" s="123"/>
    </row>
    <row r="27" spans="1:5" ht="30" customHeight="1">
      <c r="A27" s="123"/>
      <c r="B27" s="49"/>
      <c r="C27" s="50"/>
      <c r="D27" s="51"/>
      <c r="E27" s="123"/>
    </row>
    <row r="28" spans="1:5" ht="30" customHeight="1">
      <c r="A28" s="123"/>
      <c r="B28" s="49"/>
      <c r="C28" s="50"/>
      <c r="D28" s="51"/>
      <c r="E28" s="123"/>
    </row>
    <row r="29" spans="1:5" ht="30" customHeight="1" thickBot="1">
      <c r="A29" s="123"/>
      <c r="B29" s="52"/>
      <c r="C29" s="53"/>
      <c r="D29" s="54"/>
      <c r="E29" s="123"/>
    </row>
    <row r="30" spans="1:5" ht="30" customHeight="1" thickBot="1">
      <c r="A30" s="123"/>
      <c r="B30" s="42" t="s">
        <v>198</v>
      </c>
      <c r="C30" s="55" t="str">
        <f>IF(SUM(C17:C29)=0,"",SUM(C17:C29))</f>
        <v/>
      </c>
      <c r="D30" s="56"/>
      <c r="E30" s="123"/>
    </row>
    <row r="31" spans="1:5">
      <c r="B31" s="255" t="s">
        <v>223</v>
      </c>
      <c r="C31" s="255"/>
      <c r="D31" s="255"/>
    </row>
  </sheetData>
  <sheetProtection sheet="1" objects="1" scenarios="1"/>
  <mergeCells count="10">
    <mergeCell ref="B31:D31"/>
    <mergeCell ref="A1:E2"/>
    <mergeCell ref="A3:XFD3"/>
    <mergeCell ref="A4:E4"/>
    <mergeCell ref="A5:A30"/>
    <mergeCell ref="C5:D5"/>
    <mergeCell ref="E5:E30"/>
    <mergeCell ref="B7:B9"/>
    <mergeCell ref="C7:C9"/>
    <mergeCell ref="B15:D15"/>
  </mergeCells>
  <phoneticPr fontId="3"/>
  <pageMargins left="0.78740157480314965" right="0.59055118110236227" top="0.98425196850393704" bottom="0.59055118110236227" header="0.51181102362204722" footer="0.51181102362204722"/>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sheetPr>
  <dimension ref="A1:S89"/>
  <sheetViews>
    <sheetView showGridLines="0" workbookViewId="0">
      <selection activeCell="O17" sqref="O17:P17"/>
    </sheetView>
  </sheetViews>
  <sheetFormatPr defaultColWidth="0" defaultRowHeight="13.5" customHeight="1"/>
  <cols>
    <col min="1" max="1" width="1.625" style="20" customWidth="1"/>
    <col min="2" max="6" width="5.25" style="20" customWidth="1"/>
    <col min="7" max="7" width="3.25" style="20" bestFit="1" customWidth="1"/>
    <col min="8" max="8" width="7.25" style="20" customWidth="1"/>
    <col min="9" max="9" width="5.5" style="20" customWidth="1"/>
    <col min="10" max="10" width="3.25" style="20" customWidth="1"/>
    <col min="11" max="11" width="7.25" style="20" customWidth="1"/>
    <col min="12" max="12" width="5.25" style="20" customWidth="1"/>
    <col min="13" max="13" width="3.25" style="20" customWidth="1"/>
    <col min="14" max="14" width="7.25" style="20" customWidth="1"/>
    <col min="15" max="15" width="7" style="20" customWidth="1"/>
    <col min="16" max="16" width="3.25" style="20" customWidth="1"/>
    <col min="17" max="17" width="5.5" style="20" customWidth="1"/>
    <col min="18" max="18" width="1.625" style="20" customWidth="1"/>
    <col min="19" max="16384" width="9" style="20" hidden="1"/>
  </cols>
  <sheetData>
    <row r="1" spans="1:19">
      <c r="A1" s="256" t="s">
        <v>224</v>
      </c>
      <c r="B1" s="256"/>
      <c r="C1" s="256"/>
      <c r="D1" s="256"/>
      <c r="E1" s="256"/>
      <c r="F1" s="256"/>
      <c r="G1" s="256"/>
      <c r="H1" s="256"/>
      <c r="I1" s="256"/>
      <c r="J1" s="256"/>
      <c r="K1" s="256"/>
      <c r="L1" s="256"/>
      <c r="M1" s="256"/>
      <c r="N1" s="256"/>
      <c r="O1" s="256"/>
      <c r="P1" s="256"/>
      <c r="Q1" s="256"/>
      <c r="R1" s="256"/>
      <c r="S1" s="20" t="s">
        <v>14</v>
      </c>
    </row>
    <row r="2" spans="1:19">
      <c r="A2" s="256"/>
      <c r="B2" s="256"/>
      <c r="C2" s="256"/>
      <c r="D2" s="256"/>
      <c r="E2" s="256"/>
      <c r="F2" s="256"/>
      <c r="G2" s="256"/>
      <c r="H2" s="256"/>
      <c r="I2" s="256"/>
      <c r="J2" s="256"/>
      <c r="K2" s="256"/>
      <c r="L2" s="256"/>
      <c r="M2" s="256"/>
      <c r="N2" s="256"/>
      <c r="O2" s="256"/>
      <c r="P2" s="256"/>
      <c r="Q2" s="256"/>
      <c r="R2" s="256"/>
      <c r="S2" s="20" t="s">
        <v>15</v>
      </c>
    </row>
    <row r="3" spans="1:19" ht="17.25">
      <c r="A3" s="133" t="s">
        <v>225</v>
      </c>
      <c r="B3" s="303"/>
      <c r="C3" s="303"/>
      <c r="D3" s="303"/>
      <c r="E3" s="303"/>
      <c r="F3" s="303"/>
      <c r="G3" s="303"/>
      <c r="H3" s="303"/>
      <c r="I3" s="303"/>
      <c r="J3" s="303"/>
      <c r="K3" s="303"/>
      <c r="L3" s="303"/>
      <c r="M3" s="303"/>
      <c r="N3" s="303"/>
      <c r="O3" s="303"/>
      <c r="P3" s="303"/>
      <c r="Q3" s="303"/>
      <c r="R3" s="303"/>
      <c r="S3" s="20" t="s">
        <v>16</v>
      </c>
    </row>
    <row r="4" spans="1:19">
      <c r="A4" s="123"/>
      <c r="B4" s="124"/>
      <c r="C4" s="124"/>
      <c r="D4" s="124"/>
      <c r="E4" s="124"/>
      <c r="F4" s="124"/>
      <c r="G4" s="124"/>
      <c r="H4" s="124"/>
      <c r="I4" s="124"/>
      <c r="J4" s="124"/>
      <c r="K4" s="124"/>
      <c r="L4" s="124"/>
      <c r="M4" s="124"/>
      <c r="N4" s="124"/>
      <c r="O4" s="124"/>
      <c r="P4" s="124"/>
      <c r="Q4" s="124"/>
      <c r="R4" s="124"/>
      <c r="S4" s="20" t="s">
        <v>17</v>
      </c>
    </row>
    <row r="5" spans="1:19">
      <c r="A5" s="124"/>
      <c r="B5" s="124"/>
      <c r="C5" s="124"/>
      <c r="D5" s="124"/>
      <c r="E5" s="124"/>
      <c r="F5" s="124"/>
      <c r="G5" s="124"/>
      <c r="H5" s="124"/>
      <c r="I5" s="124"/>
      <c r="J5" s="124"/>
      <c r="K5" s="124"/>
      <c r="L5" s="124"/>
      <c r="M5" s="124"/>
      <c r="N5" s="124"/>
      <c r="O5" s="124"/>
      <c r="P5" s="124"/>
      <c r="Q5" s="124"/>
      <c r="R5" s="124"/>
      <c r="S5" s="20" t="s">
        <v>18</v>
      </c>
    </row>
    <row r="6" spans="1:19">
      <c r="A6" s="256" t="s">
        <v>226</v>
      </c>
      <c r="B6" s="256"/>
      <c r="C6" s="256"/>
      <c r="D6" s="256"/>
      <c r="E6" s="256"/>
      <c r="F6" s="256"/>
      <c r="G6" s="256"/>
      <c r="H6" s="256"/>
      <c r="I6" s="256"/>
      <c r="J6" s="256"/>
      <c r="K6" s="256"/>
      <c r="L6" s="256"/>
      <c r="M6" s="256"/>
      <c r="N6" s="256"/>
      <c r="O6" s="256"/>
      <c r="P6" s="256"/>
      <c r="Q6" s="256"/>
      <c r="R6" s="256"/>
      <c r="S6" s="20" t="s">
        <v>19</v>
      </c>
    </row>
    <row r="7" spans="1:19">
      <c r="A7" s="256"/>
      <c r="B7" s="256"/>
      <c r="C7" s="256"/>
      <c r="D7" s="256"/>
      <c r="E7" s="256"/>
      <c r="F7" s="256"/>
      <c r="G7" s="256"/>
      <c r="H7" s="256"/>
      <c r="I7" s="256"/>
      <c r="J7" s="256"/>
      <c r="K7" s="256"/>
      <c r="L7" s="256"/>
      <c r="M7" s="256"/>
      <c r="N7" s="256"/>
      <c r="O7" s="256"/>
      <c r="P7" s="256"/>
      <c r="Q7" s="256"/>
      <c r="R7" s="256"/>
      <c r="S7" s="20" t="s">
        <v>20</v>
      </c>
    </row>
    <row r="8" spans="1:19" ht="27" customHeight="1">
      <c r="A8" s="270"/>
      <c r="B8" s="124"/>
      <c r="C8" s="124"/>
      <c r="D8" s="124"/>
      <c r="E8" s="124"/>
      <c r="F8" s="124"/>
      <c r="G8" s="124"/>
      <c r="H8" s="124"/>
      <c r="I8" s="124"/>
      <c r="J8" s="123" t="s">
        <v>183</v>
      </c>
      <c r="K8" s="123"/>
      <c r="L8" s="271" t="str">
        <f>IF(申請者住所="","",IF(申請者住所１="",DBCS(申請者住所),DBCS(申請者住所&amp;CHAR(10)&amp;申請者住所１)))</f>
        <v/>
      </c>
      <c r="M8" s="271"/>
      <c r="N8" s="271"/>
      <c r="O8" s="271"/>
      <c r="P8" s="271"/>
      <c r="Q8" s="271"/>
      <c r="R8" s="60"/>
      <c r="S8" s="60" t="s">
        <v>227</v>
      </c>
    </row>
    <row r="9" spans="1:19" ht="27" customHeight="1">
      <c r="A9" s="124"/>
      <c r="B9" s="124"/>
      <c r="C9" s="124"/>
      <c r="D9" s="124"/>
      <c r="E9" s="124"/>
      <c r="F9" s="124"/>
      <c r="G9" s="124"/>
      <c r="H9" s="124"/>
      <c r="I9" s="124"/>
      <c r="J9" s="123" t="s">
        <v>228</v>
      </c>
      <c r="K9" s="123"/>
      <c r="L9" s="271" t="str">
        <f>IF(団体名="","",DBCS(団体名))</f>
        <v/>
      </c>
      <c r="M9" s="271"/>
      <c r="N9" s="271"/>
      <c r="O9" s="271"/>
      <c r="P9" s="271"/>
      <c r="Q9" s="271"/>
      <c r="R9" s="60"/>
      <c r="S9" s="60" t="s">
        <v>229</v>
      </c>
    </row>
    <row r="10" spans="1:19" ht="27" customHeight="1">
      <c r="A10" s="124"/>
      <c r="B10" s="124"/>
      <c r="C10" s="124"/>
      <c r="D10" s="124"/>
      <c r="E10" s="124"/>
      <c r="F10" s="124"/>
      <c r="G10" s="124"/>
      <c r="H10" s="124"/>
      <c r="I10" s="124"/>
      <c r="J10" s="123" t="s">
        <v>67</v>
      </c>
      <c r="K10" s="123"/>
      <c r="L10" s="130" t="str">
        <f>IF(代表者名="","",DBCS(代表者名))</f>
        <v/>
      </c>
      <c r="M10" s="130"/>
      <c r="N10" s="130"/>
      <c r="O10" s="130"/>
      <c r="P10" s="130"/>
      <c r="Q10" s="137"/>
      <c r="R10" s="137"/>
      <c r="S10" s="20" t="s">
        <v>21</v>
      </c>
    </row>
    <row r="11" spans="1:19" ht="14.25" thickBot="1">
      <c r="A11" s="124"/>
      <c r="B11" s="124"/>
      <c r="C11" s="124"/>
      <c r="D11" s="124"/>
      <c r="E11" s="124"/>
      <c r="F11" s="124"/>
      <c r="G11" s="124"/>
      <c r="H11" s="124"/>
      <c r="I11" s="124"/>
      <c r="J11" s="272" t="s">
        <v>301</v>
      </c>
      <c r="K11" s="272"/>
      <c r="L11" s="272"/>
      <c r="M11" s="272"/>
      <c r="N11" s="272"/>
      <c r="O11" s="272"/>
      <c r="P11" s="272"/>
      <c r="Q11" s="272"/>
      <c r="R11" s="272"/>
      <c r="S11" s="20" t="s">
        <v>22</v>
      </c>
    </row>
    <row r="12" spans="1:19" s="61" customFormat="1" ht="27" customHeight="1">
      <c r="A12" s="287"/>
      <c r="B12" s="288" t="s">
        <v>68</v>
      </c>
      <c r="C12" s="304"/>
      <c r="D12" s="305" t="str">
        <f>IF(コンベンション名="","",DBCS(コンベンション名))</f>
        <v/>
      </c>
      <c r="E12" s="306"/>
      <c r="F12" s="306"/>
      <c r="G12" s="306"/>
      <c r="H12" s="306"/>
      <c r="I12" s="306"/>
      <c r="J12" s="306"/>
      <c r="K12" s="306"/>
      <c r="L12" s="306"/>
      <c r="M12" s="306"/>
      <c r="N12" s="306"/>
      <c r="O12" s="306"/>
      <c r="P12" s="306"/>
      <c r="Q12" s="307"/>
      <c r="R12" s="272"/>
      <c r="S12" s="20" t="s">
        <v>23</v>
      </c>
    </row>
    <row r="13" spans="1:19" s="61" customFormat="1" ht="13.5" customHeight="1">
      <c r="A13" s="287"/>
      <c r="B13" s="294" t="s">
        <v>230</v>
      </c>
      <c r="C13" s="295"/>
      <c r="D13" s="300" t="s">
        <v>231</v>
      </c>
      <c r="E13" s="301"/>
      <c r="F13" s="316" t="s">
        <v>232</v>
      </c>
      <c r="G13" s="317"/>
      <c r="H13" s="318"/>
      <c r="I13" s="302" t="s">
        <v>233</v>
      </c>
      <c r="J13" s="302"/>
      <c r="K13" s="302"/>
      <c r="L13" s="302" t="s">
        <v>234</v>
      </c>
      <c r="M13" s="302"/>
      <c r="N13" s="302"/>
      <c r="O13" s="300" t="s">
        <v>235</v>
      </c>
      <c r="P13" s="308"/>
      <c r="Q13" s="309"/>
      <c r="R13" s="272"/>
      <c r="S13" s="20" t="s">
        <v>24</v>
      </c>
    </row>
    <row r="14" spans="1:19" s="61" customFormat="1">
      <c r="A14" s="287"/>
      <c r="B14" s="296"/>
      <c r="C14" s="297"/>
      <c r="D14" s="310" t="s">
        <v>236</v>
      </c>
      <c r="E14" s="311"/>
      <c r="F14" s="62"/>
      <c r="G14" s="63" t="s">
        <v>75</v>
      </c>
      <c r="H14" s="64" t="s">
        <v>25</v>
      </c>
      <c r="I14" s="62"/>
      <c r="J14" s="65" t="s">
        <v>75</v>
      </c>
      <c r="K14" s="64" t="s">
        <v>237</v>
      </c>
      <c r="L14" s="62"/>
      <c r="M14" s="65" t="s">
        <v>75</v>
      </c>
      <c r="N14" s="64" t="s">
        <v>237</v>
      </c>
      <c r="O14" s="62"/>
      <c r="P14" s="66" t="s">
        <v>75</v>
      </c>
      <c r="Q14" s="67" t="s">
        <v>237</v>
      </c>
      <c r="R14" s="272"/>
      <c r="S14" s="20" t="s">
        <v>26</v>
      </c>
    </row>
    <row r="15" spans="1:19" s="61" customFormat="1" ht="14.25" thickBot="1">
      <c r="A15" s="287"/>
      <c r="B15" s="296"/>
      <c r="C15" s="297"/>
      <c r="D15" s="312" t="s">
        <v>238</v>
      </c>
      <c r="E15" s="313"/>
      <c r="F15" s="68"/>
      <c r="G15" s="69" t="s">
        <v>75</v>
      </c>
      <c r="H15" s="70" t="s">
        <v>25</v>
      </c>
      <c r="I15" s="68"/>
      <c r="J15" s="71" t="s">
        <v>75</v>
      </c>
      <c r="K15" s="70" t="s">
        <v>237</v>
      </c>
      <c r="L15" s="68"/>
      <c r="M15" s="71" t="s">
        <v>75</v>
      </c>
      <c r="N15" s="70" t="s">
        <v>237</v>
      </c>
      <c r="O15" s="68"/>
      <c r="P15" s="72" t="s">
        <v>75</v>
      </c>
      <c r="Q15" s="73" t="s">
        <v>237</v>
      </c>
      <c r="R15" s="272"/>
      <c r="S15" s="20" t="s">
        <v>27</v>
      </c>
    </row>
    <row r="16" spans="1:19" s="61" customFormat="1" ht="15" thickTop="1" thickBot="1">
      <c r="A16" s="287"/>
      <c r="B16" s="298"/>
      <c r="C16" s="299"/>
      <c r="D16" s="314" t="s">
        <v>239</v>
      </c>
      <c r="E16" s="315"/>
      <c r="F16" s="74"/>
      <c r="G16" s="75" t="s">
        <v>75</v>
      </c>
      <c r="H16" s="76" t="s">
        <v>25</v>
      </c>
      <c r="I16" s="74"/>
      <c r="J16" s="75" t="s">
        <v>75</v>
      </c>
      <c r="K16" s="76" t="s">
        <v>237</v>
      </c>
      <c r="L16" s="74"/>
      <c r="M16" s="75" t="s">
        <v>75</v>
      </c>
      <c r="N16" s="76" t="s">
        <v>237</v>
      </c>
      <c r="O16" s="74"/>
      <c r="P16" s="77" t="s">
        <v>75</v>
      </c>
      <c r="Q16" s="78" t="s">
        <v>237</v>
      </c>
      <c r="R16" s="272"/>
      <c r="S16" s="20" t="s">
        <v>28</v>
      </c>
    </row>
    <row r="17" spans="1:19" s="61" customFormat="1" ht="27" customHeight="1">
      <c r="A17" s="287"/>
      <c r="B17" s="288" t="s">
        <v>240</v>
      </c>
      <c r="C17" s="289"/>
      <c r="D17" s="290" t="s">
        <v>241</v>
      </c>
      <c r="E17" s="291"/>
      <c r="F17" s="292"/>
      <c r="G17" s="289" t="s">
        <v>242</v>
      </c>
      <c r="H17" s="289"/>
      <c r="I17" s="79" t="s">
        <v>243</v>
      </c>
      <c r="J17" s="293" t="s">
        <v>240</v>
      </c>
      <c r="K17" s="288"/>
      <c r="L17" s="289" t="s">
        <v>244</v>
      </c>
      <c r="M17" s="289"/>
      <c r="N17" s="289"/>
      <c r="O17" s="289" t="s">
        <v>242</v>
      </c>
      <c r="P17" s="289"/>
      <c r="Q17" s="79" t="s">
        <v>243</v>
      </c>
      <c r="R17" s="272"/>
      <c r="S17" s="20" t="s">
        <v>29</v>
      </c>
    </row>
    <row r="18" spans="1:19" s="61" customFormat="1" ht="24" customHeight="1">
      <c r="A18" s="287"/>
      <c r="B18" s="284"/>
      <c r="C18" s="273"/>
      <c r="D18" s="274"/>
      <c r="E18" s="275"/>
      <c r="F18" s="276"/>
      <c r="G18" s="273"/>
      <c r="H18" s="273"/>
      <c r="I18" s="80"/>
      <c r="J18" s="285"/>
      <c r="K18" s="284"/>
      <c r="L18" s="273"/>
      <c r="M18" s="273"/>
      <c r="N18" s="273"/>
      <c r="O18" s="273"/>
      <c r="P18" s="273"/>
      <c r="Q18" s="80"/>
      <c r="R18" s="272"/>
      <c r="S18" s="20" t="s">
        <v>30</v>
      </c>
    </row>
    <row r="19" spans="1:19" s="61" customFormat="1" ht="24" customHeight="1">
      <c r="A19" s="287"/>
      <c r="B19" s="284"/>
      <c r="C19" s="273"/>
      <c r="D19" s="274"/>
      <c r="E19" s="275"/>
      <c r="F19" s="276"/>
      <c r="G19" s="273"/>
      <c r="H19" s="273"/>
      <c r="I19" s="80"/>
      <c r="J19" s="285"/>
      <c r="K19" s="284"/>
      <c r="L19" s="273"/>
      <c r="M19" s="273"/>
      <c r="N19" s="273"/>
      <c r="O19" s="273"/>
      <c r="P19" s="273"/>
      <c r="Q19" s="80"/>
      <c r="R19" s="272"/>
      <c r="S19" s="20" t="s">
        <v>31</v>
      </c>
    </row>
    <row r="20" spans="1:19" s="61" customFormat="1" ht="24" customHeight="1">
      <c r="A20" s="287"/>
      <c r="B20" s="284"/>
      <c r="C20" s="273"/>
      <c r="D20" s="274"/>
      <c r="E20" s="275"/>
      <c r="F20" s="276"/>
      <c r="G20" s="273"/>
      <c r="H20" s="273"/>
      <c r="I20" s="80"/>
      <c r="J20" s="285"/>
      <c r="K20" s="284"/>
      <c r="L20" s="273"/>
      <c r="M20" s="273"/>
      <c r="N20" s="273"/>
      <c r="O20" s="273"/>
      <c r="P20" s="273"/>
      <c r="Q20" s="80"/>
      <c r="R20" s="272"/>
      <c r="S20" s="20" t="s">
        <v>32</v>
      </c>
    </row>
    <row r="21" spans="1:19" s="61" customFormat="1" ht="24" customHeight="1">
      <c r="A21" s="287"/>
      <c r="B21" s="284"/>
      <c r="C21" s="273"/>
      <c r="D21" s="274"/>
      <c r="E21" s="275"/>
      <c r="F21" s="276"/>
      <c r="G21" s="273"/>
      <c r="H21" s="273"/>
      <c r="I21" s="80"/>
      <c r="J21" s="285"/>
      <c r="K21" s="284"/>
      <c r="L21" s="273"/>
      <c r="M21" s="273"/>
      <c r="N21" s="273"/>
      <c r="O21" s="273"/>
      <c r="P21" s="273"/>
      <c r="Q21" s="80"/>
      <c r="R21" s="272"/>
      <c r="S21" s="20" t="s">
        <v>33</v>
      </c>
    </row>
    <row r="22" spans="1:19" s="61" customFormat="1" ht="24" customHeight="1">
      <c r="A22" s="287"/>
      <c r="B22" s="284"/>
      <c r="C22" s="273"/>
      <c r="D22" s="274"/>
      <c r="E22" s="275"/>
      <c r="F22" s="276"/>
      <c r="G22" s="273"/>
      <c r="H22" s="273"/>
      <c r="I22" s="80"/>
      <c r="J22" s="285"/>
      <c r="K22" s="284"/>
      <c r="L22" s="273"/>
      <c r="M22" s="273"/>
      <c r="N22" s="273"/>
      <c r="O22" s="273"/>
      <c r="P22" s="273"/>
      <c r="Q22" s="80"/>
      <c r="R22" s="272"/>
      <c r="S22" s="20" t="s">
        <v>34</v>
      </c>
    </row>
    <row r="23" spans="1:19" s="61" customFormat="1" ht="24" customHeight="1">
      <c r="A23" s="287"/>
      <c r="B23" s="284"/>
      <c r="C23" s="273"/>
      <c r="D23" s="274"/>
      <c r="E23" s="275"/>
      <c r="F23" s="276"/>
      <c r="G23" s="273"/>
      <c r="H23" s="273"/>
      <c r="I23" s="80"/>
      <c r="J23" s="285"/>
      <c r="K23" s="284"/>
      <c r="L23" s="273"/>
      <c r="M23" s="273"/>
      <c r="N23" s="273"/>
      <c r="O23" s="273"/>
      <c r="P23" s="273"/>
      <c r="Q23" s="80"/>
      <c r="R23" s="272"/>
      <c r="S23" s="20" t="s">
        <v>35</v>
      </c>
    </row>
    <row r="24" spans="1:19" s="61" customFormat="1" ht="24" customHeight="1">
      <c r="A24" s="287"/>
      <c r="B24" s="284"/>
      <c r="C24" s="273"/>
      <c r="D24" s="274"/>
      <c r="E24" s="275"/>
      <c r="F24" s="276"/>
      <c r="G24" s="273"/>
      <c r="H24" s="273"/>
      <c r="I24" s="80"/>
      <c r="J24" s="285"/>
      <c r="K24" s="284"/>
      <c r="L24" s="273"/>
      <c r="M24" s="273"/>
      <c r="N24" s="273"/>
      <c r="O24" s="273"/>
      <c r="P24" s="273"/>
      <c r="Q24" s="80"/>
      <c r="R24" s="272"/>
      <c r="S24" s="20" t="s">
        <v>36</v>
      </c>
    </row>
    <row r="25" spans="1:19" s="61" customFormat="1" ht="24" customHeight="1">
      <c r="A25" s="287"/>
      <c r="B25" s="284"/>
      <c r="C25" s="273"/>
      <c r="D25" s="274"/>
      <c r="E25" s="275"/>
      <c r="F25" s="276"/>
      <c r="G25" s="273"/>
      <c r="H25" s="273"/>
      <c r="I25" s="80"/>
      <c r="J25" s="285"/>
      <c r="K25" s="284"/>
      <c r="L25" s="273"/>
      <c r="M25" s="273"/>
      <c r="N25" s="273"/>
      <c r="O25" s="273"/>
      <c r="P25" s="273"/>
      <c r="Q25" s="80"/>
      <c r="R25" s="272"/>
      <c r="S25" s="20" t="s">
        <v>37</v>
      </c>
    </row>
    <row r="26" spans="1:19" s="61" customFormat="1" ht="24" customHeight="1">
      <c r="A26" s="287"/>
      <c r="B26" s="284"/>
      <c r="C26" s="273"/>
      <c r="D26" s="274"/>
      <c r="E26" s="275"/>
      <c r="F26" s="276"/>
      <c r="G26" s="273"/>
      <c r="H26" s="273"/>
      <c r="I26" s="80"/>
      <c r="J26" s="285"/>
      <c r="K26" s="284"/>
      <c r="L26" s="273"/>
      <c r="M26" s="273"/>
      <c r="N26" s="273"/>
      <c r="O26" s="273"/>
      <c r="P26" s="273"/>
      <c r="Q26" s="80"/>
      <c r="R26" s="272"/>
      <c r="S26" s="20" t="s">
        <v>38</v>
      </c>
    </row>
    <row r="27" spans="1:19" s="61" customFormat="1" ht="24" customHeight="1">
      <c r="A27" s="287"/>
      <c r="B27" s="284"/>
      <c r="C27" s="273"/>
      <c r="D27" s="274"/>
      <c r="E27" s="275"/>
      <c r="F27" s="276"/>
      <c r="G27" s="273"/>
      <c r="H27" s="273"/>
      <c r="I27" s="80"/>
      <c r="J27" s="285"/>
      <c r="K27" s="284"/>
      <c r="L27" s="273"/>
      <c r="M27" s="273"/>
      <c r="N27" s="273"/>
      <c r="O27" s="273"/>
      <c r="P27" s="273"/>
      <c r="Q27" s="80"/>
      <c r="R27" s="272"/>
      <c r="S27" s="20" t="s">
        <v>39</v>
      </c>
    </row>
    <row r="28" spans="1:19" s="61" customFormat="1" ht="24" customHeight="1">
      <c r="A28" s="287"/>
      <c r="B28" s="284"/>
      <c r="C28" s="273"/>
      <c r="D28" s="274"/>
      <c r="E28" s="275"/>
      <c r="F28" s="276"/>
      <c r="G28" s="273"/>
      <c r="H28" s="273"/>
      <c r="I28" s="80"/>
      <c r="J28" s="285"/>
      <c r="K28" s="284"/>
      <c r="L28" s="273"/>
      <c r="M28" s="273"/>
      <c r="N28" s="273"/>
      <c r="O28" s="273"/>
      <c r="P28" s="273"/>
      <c r="Q28" s="80"/>
      <c r="R28" s="272"/>
      <c r="S28" s="20" t="s">
        <v>40</v>
      </c>
    </row>
    <row r="29" spans="1:19" s="61" customFormat="1" ht="24" customHeight="1">
      <c r="A29" s="287"/>
      <c r="B29" s="284"/>
      <c r="C29" s="273"/>
      <c r="D29" s="274"/>
      <c r="E29" s="275"/>
      <c r="F29" s="276"/>
      <c r="G29" s="273"/>
      <c r="H29" s="273"/>
      <c r="I29" s="80"/>
      <c r="J29" s="285"/>
      <c r="K29" s="284"/>
      <c r="L29" s="273"/>
      <c r="M29" s="273"/>
      <c r="N29" s="273"/>
      <c r="O29" s="273"/>
      <c r="P29" s="273"/>
      <c r="Q29" s="80"/>
      <c r="R29" s="272"/>
      <c r="S29" s="20" t="s">
        <v>41</v>
      </c>
    </row>
    <row r="30" spans="1:19" s="61" customFormat="1" ht="24" customHeight="1">
      <c r="A30" s="287"/>
      <c r="B30" s="284"/>
      <c r="C30" s="273"/>
      <c r="D30" s="274"/>
      <c r="E30" s="275"/>
      <c r="F30" s="276"/>
      <c r="G30" s="273"/>
      <c r="H30" s="273"/>
      <c r="I30" s="80"/>
      <c r="J30" s="285"/>
      <c r="K30" s="284"/>
      <c r="L30" s="273"/>
      <c r="M30" s="273"/>
      <c r="N30" s="273"/>
      <c r="O30" s="273"/>
      <c r="P30" s="273"/>
      <c r="Q30" s="80"/>
      <c r="R30" s="272"/>
      <c r="S30" s="20" t="s">
        <v>42</v>
      </c>
    </row>
    <row r="31" spans="1:19" s="61" customFormat="1" ht="24" customHeight="1">
      <c r="A31" s="287"/>
      <c r="B31" s="284"/>
      <c r="C31" s="273"/>
      <c r="D31" s="274"/>
      <c r="E31" s="275"/>
      <c r="F31" s="276"/>
      <c r="G31" s="273"/>
      <c r="H31" s="273"/>
      <c r="I31" s="80"/>
      <c r="J31" s="285"/>
      <c r="K31" s="284"/>
      <c r="L31" s="273"/>
      <c r="M31" s="273"/>
      <c r="N31" s="273"/>
      <c r="O31" s="273"/>
      <c r="P31" s="273"/>
      <c r="Q31" s="80"/>
      <c r="R31" s="272"/>
      <c r="S31" s="20" t="s">
        <v>43</v>
      </c>
    </row>
    <row r="32" spans="1:19" s="61" customFormat="1" ht="24" customHeight="1">
      <c r="A32" s="287"/>
      <c r="B32" s="284"/>
      <c r="C32" s="273"/>
      <c r="D32" s="274"/>
      <c r="E32" s="275"/>
      <c r="F32" s="276"/>
      <c r="G32" s="273"/>
      <c r="H32" s="273"/>
      <c r="I32" s="80"/>
      <c r="J32" s="285"/>
      <c r="K32" s="284"/>
      <c r="L32" s="273"/>
      <c r="M32" s="273"/>
      <c r="N32" s="273"/>
      <c r="O32" s="273"/>
      <c r="P32" s="273"/>
      <c r="Q32" s="80"/>
      <c r="R32" s="272"/>
      <c r="S32" s="20" t="s">
        <v>44</v>
      </c>
    </row>
    <row r="33" spans="1:19" s="61" customFormat="1" ht="24" customHeight="1">
      <c r="A33" s="287"/>
      <c r="B33" s="284"/>
      <c r="C33" s="273"/>
      <c r="D33" s="274"/>
      <c r="E33" s="275"/>
      <c r="F33" s="276"/>
      <c r="G33" s="273"/>
      <c r="H33" s="273"/>
      <c r="I33" s="80"/>
      <c r="J33" s="285"/>
      <c r="K33" s="284"/>
      <c r="L33" s="273"/>
      <c r="M33" s="273"/>
      <c r="N33" s="273"/>
      <c r="O33" s="273"/>
      <c r="P33" s="273"/>
      <c r="Q33" s="80"/>
      <c r="R33" s="272"/>
      <c r="S33" s="20" t="s">
        <v>45</v>
      </c>
    </row>
    <row r="34" spans="1:19" s="61" customFormat="1" ht="24" customHeight="1">
      <c r="A34" s="287"/>
      <c r="B34" s="284"/>
      <c r="C34" s="273"/>
      <c r="D34" s="274"/>
      <c r="E34" s="275"/>
      <c r="F34" s="276"/>
      <c r="G34" s="273"/>
      <c r="H34" s="273"/>
      <c r="I34" s="80"/>
      <c r="J34" s="285"/>
      <c r="K34" s="284"/>
      <c r="L34" s="273"/>
      <c r="M34" s="273"/>
      <c r="N34" s="273"/>
      <c r="O34" s="273"/>
      <c r="P34" s="273"/>
      <c r="Q34" s="80"/>
      <c r="R34" s="272"/>
      <c r="S34" s="20" t="s">
        <v>46</v>
      </c>
    </row>
    <row r="35" spans="1:19" s="61" customFormat="1" ht="24" customHeight="1">
      <c r="A35" s="287"/>
      <c r="B35" s="278"/>
      <c r="C35" s="276"/>
      <c r="D35" s="274"/>
      <c r="E35" s="275"/>
      <c r="F35" s="276"/>
      <c r="G35" s="274"/>
      <c r="H35" s="276"/>
      <c r="I35" s="80"/>
      <c r="J35" s="278"/>
      <c r="K35" s="276"/>
      <c r="L35" s="274"/>
      <c r="M35" s="275"/>
      <c r="N35" s="276"/>
      <c r="O35" s="274"/>
      <c r="P35" s="276"/>
      <c r="Q35" s="80"/>
      <c r="R35" s="272"/>
      <c r="S35" s="20" t="s">
        <v>47</v>
      </c>
    </row>
    <row r="36" spans="1:19" s="61" customFormat="1" ht="24" customHeight="1">
      <c r="A36" s="287"/>
      <c r="B36" s="284"/>
      <c r="C36" s="273"/>
      <c r="D36" s="274"/>
      <c r="E36" s="275"/>
      <c r="F36" s="276"/>
      <c r="G36" s="273"/>
      <c r="H36" s="273"/>
      <c r="I36" s="80"/>
      <c r="J36" s="285"/>
      <c r="K36" s="284"/>
      <c r="L36" s="273"/>
      <c r="M36" s="273"/>
      <c r="N36" s="273"/>
      <c r="O36" s="273"/>
      <c r="P36" s="273"/>
      <c r="Q36" s="80"/>
      <c r="R36" s="272"/>
      <c r="S36" s="20" t="s">
        <v>48</v>
      </c>
    </row>
    <row r="37" spans="1:19" s="61" customFormat="1" ht="24" customHeight="1" thickBot="1">
      <c r="A37" s="287"/>
      <c r="B37" s="279"/>
      <c r="C37" s="277"/>
      <c r="D37" s="280"/>
      <c r="E37" s="281"/>
      <c r="F37" s="282"/>
      <c r="G37" s="277"/>
      <c r="H37" s="277"/>
      <c r="I37" s="81"/>
      <c r="J37" s="283"/>
      <c r="K37" s="279"/>
      <c r="L37" s="277"/>
      <c r="M37" s="277"/>
      <c r="N37" s="277"/>
      <c r="O37" s="277"/>
      <c r="P37" s="277"/>
      <c r="Q37" s="81"/>
      <c r="R37" s="272"/>
      <c r="S37" s="20" t="s">
        <v>49</v>
      </c>
    </row>
    <row r="38" spans="1:19" ht="14.25" thickBot="1">
      <c r="A38" s="286" t="s">
        <v>245</v>
      </c>
      <c r="B38" s="95"/>
      <c r="C38" s="95"/>
      <c r="D38" s="95"/>
      <c r="E38" s="95"/>
      <c r="F38" s="95"/>
      <c r="G38" s="95"/>
      <c r="H38" s="95"/>
      <c r="I38" s="95"/>
      <c r="J38" s="95"/>
      <c r="K38" s="95"/>
      <c r="L38" s="95"/>
      <c r="M38" s="95"/>
      <c r="N38" s="95"/>
      <c r="O38" s="95"/>
      <c r="P38" s="95"/>
      <c r="Q38" s="82" t="s">
        <v>246</v>
      </c>
      <c r="S38" s="20" t="s">
        <v>50</v>
      </c>
    </row>
    <row r="39" spans="1:19" ht="27" customHeight="1">
      <c r="A39" s="287"/>
      <c r="B39" s="288" t="s">
        <v>240</v>
      </c>
      <c r="C39" s="289"/>
      <c r="D39" s="290" t="s">
        <v>241</v>
      </c>
      <c r="E39" s="291"/>
      <c r="F39" s="292"/>
      <c r="G39" s="289" t="s">
        <v>242</v>
      </c>
      <c r="H39" s="289"/>
      <c r="I39" s="79" t="s">
        <v>243</v>
      </c>
      <c r="J39" s="293" t="s">
        <v>240</v>
      </c>
      <c r="K39" s="288"/>
      <c r="L39" s="289" t="s">
        <v>244</v>
      </c>
      <c r="M39" s="289"/>
      <c r="N39" s="289"/>
      <c r="O39" s="289" t="s">
        <v>242</v>
      </c>
      <c r="P39" s="289"/>
      <c r="Q39" s="79" t="s">
        <v>243</v>
      </c>
      <c r="R39" s="272"/>
      <c r="S39" s="20" t="s">
        <v>51</v>
      </c>
    </row>
    <row r="40" spans="1:19" ht="24" customHeight="1">
      <c r="A40" s="287"/>
      <c r="B40" s="284"/>
      <c r="C40" s="273"/>
      <c r="D40" s="274"/>
      <c r="E40" s="275"/>
      <c r="F40" s="276"/>
      <c r="G40" s="273"/>
      <c r="H40" s="273"/>
      <c r="I40" s="80"/>
      <c r="J40" s="285"/>
      <c r="K40" s="284"/>
      <c r="L40" s="273"/>
      <c r="M40" s="273"/>
      <c r="N40" s="273"/>
      <c r="O40" s="273"/>
      <c r="P40" s="273"/>
      <c r="Q40" s="80"/>
      <c r="R40" s="272"/>
      <c r="S40" s="20" t="s">
        <v>52</v>
      </c>
    </row>
    <row r="41" spans="1:19" ht="24" customHeight="1">
      <c r="A41" s="287"/>
      <c r="B41" s="284"/>
      <c r="C41" s="273"/>
      <c r="D41" s="274"/>
      <c r="E41" s="275"/>
      <c r="F41" s="276"/>
      <c r="G41" s="273"/>
      <c r="H41" s="273"/>
      <c r="I41" s="80"/>
      <c r="J41" s="285"/>
      <c r="K41" s="284"/>
      <c r="L41" s="273"/>
      <c r="M41" s="273"/>
      <c r="N41" s="273"/>
      <c r="O41" s="273"/>
      <c r="P41" s="273"/>
      <c r="Q41" s="80"/>
      <c r="R41" s="272"/>
      <c r="S41" s="20" t="s">
        <v>53</v>
      </c>
    </row>
    <row r="42" spans="1:19" ht="24" customHeight="1">
      <c r="A42" s="287"/>
      <c r="B42" s="284"/>
      <c r="C42" s="273"/>
      <c r="D42" s="274"/>
      <c r="E42" s="275"/>
      <c r="F42" s="276"/>
      <c r="G42" s="273"/>
      <c r="H42" s="273"/>
      <c r="I42" s="80"/>
      <c r="J42" s="285"/>
      <c r="K42" s="284"/>
      <c r="L42" s="273"/>
      <c r="M42" s="273"/>
      <c r="N42" s="273"/>
      <c r="O42" s="273"/>
      <c r="P42" s="273"/>
      <c r="Q42" s="80"/>
      <c r="R42" s="272"/>
      <c r="S42" s="20" t="s">
        <v>54</v>
      </c>
    </row>
    <row r="43" spans="1:19" ht="24" customHeight="1">
      <c r="A43" s="287"/>
      <c r="B43" s="284"/>
      <c r="C43" s="273"/>
      <c r="D43" s="274"/>
      <c r="E43" s="275"/>
      <c r="F43" s="276"/>
      <c r="G43" s="273"/>
      <c r="H43" s="273"/>
      <c r="I43" s="80"/>
      <c r="J43" s="285"/>
      <c r="K43" s="284"/>
      <c r="L43" s="273"/>
      <c r="M43" s="273"/>
      <c r="N43" s="273"/>
      <c r="O43" s="273"/>
      <c r="P43" s="273"/>
      <c r="Q43" s="80"/>
      <c r="R43" s="272"/>
      <c r="S43" s="20" t="s">
        <v>55</v>
      </c>
    </row>
    <row r="44" spans="1:19" ht="24" customHeight="1">
      <c r="A44" s="287"/>
      <c r="B44" s="284"/>
      <c r="C44" s="273"/>
      <c r="D44" s="274"/>
      <c r="E44" s="275"/>
      <c r="F44" s="276"/>
      <c r="G44" s="273"/>
      <c r="H44" s="273"/>
      <c r="I44" s="80"/>
      <c r="J44" s="285"/>
      <c r="K44" s="284"/>
      <c r="L44" s="273"/>
      <c r="M44" s="273"/>
      <c r="N44" s="273"/>
      <c r="O44" s="273"/>
      <c r="P44" s="273"/>
      <c r="Q44" s="80"/>
      <c r="R44" s="272"/>
      <c r="S44" s="20" t="s">
        <v>56</v>
      </c>
    </row>
    <row r="45" spans="1:19" ht="24" customHeight="1">
      <c r="A45" s="287"/>
      <c r="B45" s="284"/>
      <c r="C45" s="273"/>
      <c r="D45" s="274"/>
      <c r="E45" s="275"/>
      <c r="F45" s="276"/>
      <c r="G45" s="273"/>
      <c r="H45" s="273"/>
      <c r="I45" s="80"/>
      <c r="J45" s="285"/>
      <c r="K45" s="284"/>
      <c r="L45" s="273"/>
      <c r="M45" s="273"/>
      <c r="N45" s="273"/>
      <c r="O45" s="273"/>
      <c r="P45" s="273"/>
      <c r="Q45" s="80"/>
      <c r="R45" s="272"/>
      <c r="S45" s="20" t="s">
        <v>57</v>
      </c>
    </row>
    <row r="46" spans="1:19" ht="24" customHeight="1">
      <c r="A46" s="287"/>
      <c r="B46" s="284"/>
      <c r="C46" s="273"/>
      <c r="D46" s="274"/>
      <c r="E46" s="275"/>
      <c r="F46" s="276"/>
      <c r="G46" s="273"/>
      <c r="H46" s="273"/>
      <c r="I46" s="80"/>
      <c r="J46" s="285"/>
      <c r="K46" s="284"/>
      <c r="L46" s="273"/>
      <c r="M46" s="273"/>
      <c r="N46" s="273"/>
      <c r="O46" s="273"/>
      <c r="P46" s="273"/>
      <c r="Q46" s="80"/>
      <c r="R46" s="272"/>
      <c r="S46" s="20" t="s">
        <v>58</v>
      </c>
    </row>
    <row r="47" spans="1:19" ht="24" customHeight="1">
      <c r="A47" s="287"/>
      <c r="B47" s="284"/>
      <c r="C47" s="273"/>
      <c r="D47" s="274"/>
      <c r="E47" s="275"/>
      <c r="F47" s="276"/>
      <c r="G47" s="273"/>
      <c r="H47" s="273"/>
      <c r="I47" s="80"/>
      <c r="J47" s="285"/>
      <c r="K47" s="284"/>
      <c r="L47" s="273"/>
      <c r="M47" s="273"/>
      <c r="N47" s="273"/>
      <c r="O47" s="273"/>
      <c r="P47" s="273"/>
      <c r="Q47" s="80"/>
      <c r="R47" s="272"/>
    </row>
    <row r="48" spans="1:19" ht="24" customHeight="1">
      <c r="A48" s="287"/>
      <c r="B48" s="284"/>
      <c r="C48" s="273"/>
      <c r="D48" s="274"/>
      <c r="E48" s="275"/>
      <c r="F48" s="276"/>
      <c r="G48" s="273"/>
      <c r="H48" s="273"/>
      <c r="I48" s="80"/>
      <c r="J48" s="285"/>
      <c r="K48" s="284"/>
      <c r="L48" s="273"/>
      <c r="M48" s="273"/>
      <c r="N48" s="273"/>
      <c r="O48" s="273"/>
      <c r="P48" s="273"/>
      <c r="Q48" s="80"/>
      <c r="R48" s="272"/>
    </row>
    <row r="49" spans="1:18" ht="24" customHeight="1">
      <c r="A49" s="287"/>
      <c r="B49" s="284"/>
      <c r="C49" s="273"/>
      <c r="D49" s="274"/>
      <c r="E49" s="275"/>
      <c r="F49" s="276"/>
      <c r="G49" s="273"/>
      <c r="H49" s="273"/>
      <c r="I49" s="80"/>
      <c r="J49" s="285"/>
      <c r="K49" s="284"/>
      <c r="L49" s="273"/>
      <c r="M49" s="273"/>
      <c r="N49" s="273"/>
      <c r="O49" s="273"/>
      <c r="P49" s="273"/>
      <c r="Q49" s="80"/>
      <c r="R49" s="272"/>
    </row>
    <row r="50" spans="1:18" ht="24" customHeight="1">
      <c r="A50" s="287"/>
      <c r="B50" s="284"/>
      <c r="C50" s="273"/>
      <c r="D50" s="274"/>
      <c r="E50" s="275"/>
      <c r="F50" s="276"/>
      <c r="G50" s="273"/>
      <c r="H50" s="273"/>
      <c r="I50" s="80"/>
      <c r="J50" s="285"/>
      <c r="K50" s="284"/>
      <c r="L50" s="273"/>
      <c r="M50" s="273"/>
      <c r="N50" s="273"/>
      <c r="O50" s="273"/>
      <c r="P50" s="273"/>
      <c r="Q50" s="80"/>
      <c r="R50" s="272"/>
    </row>
    <row r="51" spans="1:18" ht="24" customHeight="1">
      <c r="A51" s="287"/>
      <c r="B51" s="284"/>
      <c r="C51" s="273"/>
      <c r="D51" s="274"/>
      <c r="E51" s="275"/>
      <c r="F51" s="276"/>
      <c r="G51" s="273"/>
      <c r="H51" s="273"/>
      <c r="I51" s="80"/>
      <c r="J51" s="285"/>
      <c r="K51" s="284"/>
      <c r="L51" s="273"/>
      <c r="M51" s="273"/>
      <c r="N51" s="273"/>
      <c r="O51" s="273"/>
      <c r="P51" s="273"/>
      <c r="Q51" s="80"/>
      <c r="R51" s="272"/>
    </row>
    <row r="52" spans="1:18" ht="24" customHeight="1">
      <c r="A52" s="287"/>
      <c r="B52" s="284"/>
      <c r="C52" s="273"/>
      <c r="D52" s="274"/>
      <c r="E52" s="275"/>
      <c r="F52" s="276"/>
      <c r="G52" s="273"/>
      <c r="H52" s="273"/>
      <c r="I52" s="80"/>
      <c r="J52" s="285"/>
      <c r="K52" s="284"/>
      <c r="L52" s="273"/>
      <c r="M52" s="273"/>
      <c r="N52" s="273"/>
      <c r="O52" s="273"/>
      <c r="P52" s="273"/>
      <c r="Q52" s="80"/>
      <c r="R52" s="272"/>
    </row>
    <row r="53" spans="1:18" ht="24" customHeight="1">
      <c r="A53" s="287"/>
      <c r="B53" s="284"/>
      <c r="C53" s="273"/>
      <c r="D53" s="274"/>
      <c r="E53" s="275"/>
      <c r="F53" s="276"/>
      <c r="G53" s="273"/>
      <c r="H53" s="273"/>
      <c r="I53" s="80"/>
      <c r="J53" s="285"/>
      <c r="K53" s="284"/>
      <c r="L53" s="273"/>
      <c r="M53" s="273"/>
      <c r="N53" s="273"/>
      <c r="O53" s="273"/>
      <c r="P53" s="273"/>
      <c r="Q53" s="80"/>
      <c r="R53" s="272"/>
    </row>
    <row r="54" spans="1:18" ht="24" customHeight="1">
      <c r="A54" s="287"/>
      <c r="B54" s="284"/>
      <c r="C54" s="273"/>
      <c r="D54" s="274"/>
      <c r="E54" s="275"/>
      <c r="F54" s="276"/>
      <c r="G54" s="273"/>
      <c r="H54" s="273"/>
      <c r="I54" s="80"/>
      <c r="J54" s="285"/>
      <c r="K54" s="284"/>
      <c r="L54" s="273"/>
      <c r="M54" s="273"/>
      <c r="N54" s="273"/>
      <c r="O54" s="273"/>
      <c r="P54" s="273"/>
      <c r="Q54" s="80"/>
      <c r="R54" s="272"/>
    </row>
    <row r="55" spans="1:18" ht="24" customHeight="1">
      <c r="A55" s="287"/>
      <c r="B55" s="284"/>
      <c r="C55" s="273"/>
      <c r="D55" s="274"/>
      <c r="E55" s="275"/>
      <c r="F55" s="276"/>
      <c r="G55" s="273"/>
      <c r="H55" s="273"/>
      <c r="I55" s="80"/>
      <c r="J55" s="285"/>
      <c r="K55" s="284"/>
      <c r="L55" s="273"/>
      <c r="M55" s="273"/>
      <c r="N55" s="273"/>
      <c r="O55" s="273"/>
      <c r="P55" s="273"/>
      <c r="Q55" s="80"/>
      <c r="R55" s="272"/>
    </row>
    <row r="56" spans="1:18" ht="24" customHeight="1">
      <c r="A56" s="287"/>
      <c r="B56" s="284"/>
      <c r="C56" s="273"/>
      <c r="D56" s="274"/>
      <c r="E56" s="275"/>
      <c r="F56" s="276"/>
      <c r="G56" s="273"/>
      <c r="H56" s="273"/>
      <c r="I56" s="80"/>
      <c r="J56" s="285"/>
      <c r="K56" s="284"/>
      <c r="L56" s="273"/>
      <c r="M56" s="273"/>
      <c r="N56" s="273"/>
      <c r="O56" s="273"/>
      <c r="P56" s="273"/>
      <c r="Q56" s="80"/>
      <c r="R56" s="272"/>
    </row>
    <row r="57" spans="1:18" ht="24" customHeight="1">
      <c r="A57" s="287"/>
      <c r="B57" s="284"/>
      <c r="C57" s="273"/>
      <c r="D57" s="274"/>
      <c r="E57" s="275"/>
      <c r="F57" s="276"/>
      <c r="G57" s="273"/>
      <c r="H57" s="273"/>
      <c r="I57" s="80"/>
      <c r="J57" s="285"/>
      <c r="K57" s="284"/>
      <c r="L57" s="273"/>
      <c r="M57" s="273"/>
      <c r="N57" s="273"/>
      <c r="O57" s="273"/>
      <c r="P57" s="273"/>
      <c r="Q57" s="80"/>
      <c r="R57" s="272"/>
    </row>
    <row r="58" spans="1:18" ht="24" customHeight="1">
      <c r="A58" s="287"/>
      <c r="B58" s="284"/>
      <c r="C58" s="273"/>
      <c r="D58" s="274"/>
      <c r="E58" s="275"/>
      <c r="F58" s="276"/>
      <c r="G58" s="273"/>
      <c r="H58" s="273"/>
      <c r="I58" s="80"/>
      <c r="J58" s="285"/>
      <c r="K58" s="284"/>
      <c r="L58" s="273"/>
      <c r="M58" s="273"/>
      <c r="N58" s="273"/>
      <c r="O58" s="273"/>
      <c r="P58" s="273"/>
      <c r="Q58" s="80"/>
      <c r="R58" s="272"/>
    </row>
    <row r="59" spans="1:18" ht="24" customHeight="1">
      <c r="A59" s="287"/>
      <c r="B59" s="284"/>
      <c r="C59" s="273"/>
      <c r="D59" s="274"/>
      <c r="E59" s="275"/>
      <c r="F59" s="276"/>
      <c r="G59" s="273"/>
      <c r="H59" s="273"/>
      <c r="I59" s="80"/>
      <c r="J59" s="285"/>
      <c r="K59" s="284"/>
      <c r="L59" s="273"/>
      <c r="M59" s="273"/>
      <c r="N59" s="273"/>
      <c r="O59" s="273"/>
      <c r="P59" s="273"/>
      <c r="Q59" s="80"/>
      <c r="R59" s="272"/>
    </row>
    <row r="60" spans="1:18" ht="24" customHeight="1">
      <c r="A60" s="287"/>
      <c r="B60" s="284"/>
      <c r="C60" s="273"/>
      <c r="D60" s="274"/>
      <c r="E60" s="275"/>
      <c r="F60" s="276"/>
      <c r="G60" s="273"/>
      <c r="H60" s="273"/>
      <c r="I60" s="80"/>
      <c r="J60" s="285"/>
      <c r="K60" s="284"/>
      <c r="L60" s="273"/>
      <c r="M60" s="273"/>
      <c r="N60" s="273"/>
      <c r="O60" s="273"/>
      <c r="P60" s="273"/>
      <c r="Q60" s="80"/>
      <c r="R60" s="272"/>
    </row>
    <row r="61" spans="1:18" ht="24" customHeight="1">
      <c r="A61" s="287"/>
      <c r="B61" s="284"/>
      <c r="C61" s="273"/>
      <c r="D61" s="274"/>
      <c r="E61" s="275"/>
      <c r="F61" s="276"/>
      <c r="G61" s="273"/>
      <c r="H61" s="273"/>
      <c r="I61" s="80"/>
      <c r="J61" s="285"/>
      <c r="K61" s="284"/>
      <c r="L61" s="273"/>
      <c r="M61" s="273"/>
      <c r="N61" s="273"/>
      <c r="O61" s="273"/>
      <c r="P61" s="273"/>
      <c r="Q61" s="80"/>
      <c r="R61" s="272"/>
    </row>
    <row r="62" spans="1:18" ht="24" customHeight="1">
      <c r="A62" s="287"/>
      <c r="B62" s="284"/>
      <c r="C62" s="273"/>
      <c r="D62" s="274"/>
      <c r="E62" s="275"/>
      <c r="F62" s="276"/>
      <c r="G62" s="273"/>
      <c r="H62" s="273"/>
      <c r="I62" s="80"/>
      <c r="J62" s="285"/>
      <c r="K62" s="284"/>
      <c r="L62" s="273"/>
      <c r="M62" s="273"/>
      <c r="N62" s="273"/>
      <c r="O62" s="273"/>
      <c r="P62" s="273"/>
      <c r="Q62" s="80"/>
      <c r="R62" s="272"/>
    </row>
    <row r="63" spans="1:18" ht="24" customHeight="1">
      <c r="A63" s="287"/>
      <c r="B63" s="284"/>
      <c r="C63" s="273"/>
      <c r="D63" s="274"/>
      <c r="E63" s="275"/>
      <c r="F63" s="276"/>
      <c r="G63" s="273"/>
      <c r="H63" s="273"/>
      <c r="I63" s="80"/>
      <c r="J63" s="285"/>
      <c r="K63" s="284"/>
      <c r="L63" s="273"/>
      <c r="M63" s="273"/>
      <c r="N63" s="273"/>
      <c r="O63" s="273"/>
      <c r="P63" s="273"/>
      <c r="Q63" s="80"/>
      <c r="R63" s="272"/>
    </row>
    <row r="64" spans="1:18" ht="24" customHeight="1">
      <c r="A64" s="287"/>
      <c r="B64" s="278"/>
      <c r="C64" s="276"/>
      <c r="D64" s="274"/>
      <c r="E64" s="275"/>
      <c r="F64" s="276"/>
      <c r="G64" s="274"/>
      <c r="H64" s="276"/>
      <c r="I64" s="80"/>
      <c r="J64" s="278"/>
      <c r="K64" s="276"/>
      <c r="L64" s="274"/>
      <c r="M64" s="275"/>
      <c r="N64" s="276"/>
      <c r="O64" s="274"/>
      <c r="P64" s="276"/>
      <c r="Q64" s="80"/>
      <c r="R64" s="272"/>
    </row>
    <row r="65" spans="1:19" ht="24" customHeight="1">
      <c r="A65" s="287"/>
      <c r="B65" s="284"/>
      <c r="C65" s="273"/>
      <c r="D65" s="274"/>
      <c r="E65" s="275"/>
      <c r="F65" s="276"/>
      <c r="G65" s="273"/>
      <c r="H65" s="273"/>
      <c r="I65" s="80"/>
      <c r="J65" s="285"/>
      <c r="K65" s="284"/>
      <c r="L65" s="273"/>
      <c r="M65" s="273"/>
      <c r="N65" s="273"/>
      <c r="O65" s="273"/>
      <c r="P65" s="273"/>
      <c r="Q65" s="80"/>
      <c r="R65" s="272"/>
    </row>
    <row r="66" spans="1:19" ht="24" customHeight="1">
      <c r="A66" s="287"/>
      <c r="B66" s="284"/>
      <c r="C66" s="273"/>
      <c r="D66" s="274"/>
      <c r="E66" s="275"/>
      <c r="F66" s="276"/>
      <c r="G66" s="273"/>
      <c r="H66" s="273"/>
      <c r="I66" s="80"/>
      <c r="J66" s="285"/>
      <c r="K66" s="284"/>
      <c r="L66" s="273"/>
      <c r="M66" s="273"/>
      <c r="N66" s="273"/>
      <c r="O66" s="273"/>
      <c r="P66" s="273"/>
      <c r="Q66" s="80"/>
      <c r="R66" s="272"/>
    </row>
    <row r="67" spans="1:19" ht="24" customHeight="1">
      <c r="A67" s="287"/>
      <c r="B67" s="284"/>
      <c r="C67" s="273"/>
      <c r="D67" s="274"/>
      <c r="E67" s="275"/>
      <c r="F67" s="276"/>
      <c r="G67" s="273"/>
      <c r="H67" s="273"/>
      <c r="I67" s="80"/>
      <c r="J67" s="285"/>
      <c r="K67" s="284"/>
      <c r="L67" s="273"/>
      <c r="M67" s="273"/>
      <c r="N67" s="273"/>
      <c r="O67" s="273"/>
      <c r="P67" s="273"/>
      <c r="Q67" s="80"/>
      <c r="R67" s="272"/>
    </row>
    <row r="68" spans="1:19" ht="24" customHeight="1">
      <c r="A68" s="287"/>
      <c r="B68" s="278"/>
      <c r="C68" s="276"/>
      <c r="D68" s="274"/>
      <c r="E68" s="275"/>
      <c r="F68" s="276"/>
      <c r="G68" s="274"/>
      <c r="H68" s="276"/>
      <c r="I68" s="80"/>
      <c r="J68" s="278"/>
      <c r="K68" s="276"/>
      <c r="L68" s="274"/>
      <c r="M68" s="275"/>
      <c r="N68" s="276"/>
      <c r="O68" s="274"/>
      <c r="P68" s="276"/>
      <c r="Q68" s="80"/>
      <c r="R68" s="272"/>
    </row>
    <row r="69" spans="1:19" s="61" customFormat="1" ht="24" customHeight="1">
      <c r="A69" s="287"/>
      <c r="B69" s="278"/>
      <c r="C69" s="276"/>
      <c r="D69" s="274"/>
      <c r="E69" s="275"/>
      <c r="F69" s="276"/>
      <c r="G69" s="274"/>
      <c r="H69" s="276"/>
      <c r="I69" s="80"/>
      <c r="J69" s="278"/>
      <c r="K69" s="276"/>
      <c r="L69" s="274"/>
      <c r="M69" s="275"/>
      <c r="N69" s="276"/>
      <c r="O69" s="274"/>
      <c r="P69" s="276"/>
      <c r="Q69" s="80"/>
      <c r="R69" s="272"/>
      <c r="S69" s="20"/>
    </row>
    <row r="70" spans="1:19" s="61" customFormat="1" ht="24" customHeight="1" thickBot="1">
      <c r="A70" s="287"/>
      <c r="B70" s="279"/>
      <c r="C70" s="277"/>
      <c r="D70" s="280"/>
      <c r="E70" s="281"/>
      <c r="F70" s="282"/>
      <c r="G70" s="277"/>
      <c r="H70" s="277"/>
      <c r="I70" s="81"/>
      <c r="J70" s="283"/>
      <c r="K70" s="279"/>
      <c r="L70" s="277"/>
      <c r="M70" s="277"/>
      <c r="N70" s="277"/>
      <c r="O70" s="277"/>
      <c r="P70" s="277"/>
      <c r="Q70" s="81"/>
      <c r="R70" s="272"/>
      <c r="S70" s="20"/>
    </row>
    <row r="71" spans="1:19" s="61" customFormat="1">
      <c r="A71" s="20"/>
      <c r="B71" s="20"/>
      <c r="C71" s="20"/>
      <c r="D71" s="20"/>
      <c r="E71" s="20"/>
      <c r="F71" s="20"/>
      <c r="G71" s="20"/>
      <c r="H71" s="20"/>
      <c r="I71" s="20"/>
      <c r="J71" s="20"/>
      <c r="K71" s="20"/>
      <c r="L71" s="20"/>
      <c r="M71" s="20"/>
      <c r="N71" s="20"/>
      <c r="O71" s="20"/>
      <c r="P71" s="20"/>
      <c r="Q71" s="23" t="s">
        <v>247</v>
      </c>
      <c r="R71" s="20"/>
      <c r="S71" s="20"/>
    </row>
    <row r="72" spans="1:19" s="61" customFormat="1" ht="24" customHeight="1">
      <c r="A72" s="20"/>
      <c r="B72" s="20"/>
      <c r="C72" s="20"/>
      <c r="D72" s="20"/>
      <c r="E72" s="20"/>
      <c r="F72" s="20"/>
      <c r="G72" s="20"/>
      <c r="H72" s="20"/>
      <c r="I72" s="20"/>
      <c r="J72" s="20"/>
      <c r="K72" s="20"/>
      <c r="L72" s="20"/>
      <c r="M72" s="20"/>
      <c r="N72" s="20"/>
      <c r="O72" s="20"/>
      <c r="P72" s="20"/>
      <c r="Q72" s="20"/>
      <c r="R72" s="20"/>
      <c r="S72" s="20"/>
    </row>
    <row r="73" spans="1:19" s="61" customFormat="1" ht="24" customHeight="1">
      <c r="A73" s="20"/>
      <c r="B73" s="20"/>
      <c r="C73" s="20"/>
      <c r="D73" s="20"/>
      <c r="E73" s="20"/>
      <c r="F73" s="20"/>
      <c r="G73" s="20"/>
      <c r="H73" s="20"/>
      <c r="I73" s="20"/>
      <c r="J73" s="20"/>
      <c r="K73" s="20"/>
      <c r="L73" s="20"/>
      <c r="M73" s="20"/>
      <c r="N73" s="20"/>
      <c r="O73" s="20"/>
      <c r="P73" s="20"/>
      <c r="Q73" s="20"/>
      <c r="R73" s="20"/>
      <c r="S73" s="20"/>
    </row>
    <row r="74" spans="1:19" s="61" customFormat="1" ht="24" customHeight="1">
      <c r="A74" s="20"/>
      <c r="B74" s="20"/>
      <c r="C74" s="20"/>
      <c r="D74" s="20"/>
      <c r="E74" s="20"/>
      <c r="F74" s="20"/>
      <c r="G74" s="20"/>
      <c r="H74" s="20"/>
      <c r="I74" s="20"/>
      <c r="J74" s="20"/>
      <c r="K74" s="20"/>
      <c r="L74" s="20"/>
      <c r="M74" s="20"/>
      <c r="N74" s="20"/>
      <c r="O74" s="20"/>
      <c r="P74" s="20"/>
      <c r="Q74" s="20"/>
      <c r="R74" s="20"/>
      <c r="S74" s="20"/>
    </row>
    <row r="75" spans="1:19" s="61" customFormat="1" ht="24" customHeight="1">
      <c r="A75" s="20"/>
      <c r="B75" s="20"/>
      <c r="C75" s="20"/>
      <c r="D75" s="20"/>
      <c r="E75" s="20"/>
      <c r="F75" s="20"/>
      <c r="G75" s="20"/>
      <c r="H75" s="20"/>
      <c r="I75" s="20"/>
      <c r="J75" s="20"/>
      <c r="K75" s="20"/>
      <c r="L75" s="20"/>
      <c r="M75" s="20"/>
      <c r="N75" s="20"/>
      <c r="O75" s="20"/>
      <c r="P75" s="20"/>
      <c r="Q75" s="20"/>
      <c r="R75" s="20"/>
      <c r="S75" s="20"/>
    </row>
    <row r="76" spans="1:19" s="61" customFormat="1" ht="24" customHeight="1">
      <c r="A76" s="20"/>
      <c r="B76" s="20"/>
      <c r="C76" s="20"/>
      <c r="D76" s="20"/>
      <c r="E76" s="20"/>
      <c r="F76" s="20"/>
      <c r="G76" s="20"/>
      <c r="H76" s="20"/>
      <c r="I76" s="20"/>
      <c r="J76" s="20"/>
      <c r="K76" s="20"/>
      <c r="L76" s="20"/>
      <c r="M76" s="20"/>
      <c r="N76" s="20"/>
      <c r="O76" s="20"/>
      <c r="P76" s="20"/>
      <c r="Q76" s="20"/>
      <c r="R76" s="20"/>
      <c r="S76" s="20"/>
    </row>
    <row r="77" spans="1:19" s="61" customFormat="1" ht="24" customHeight="1">
      <c r="A77" s="20"/>
      <c r="B77" s="20"/>
      <c r="C77" s="20"/>
      <c r="D77" s="20"/>
      <c r="E77" s="20"/>
      <c r="F77" s="20"/>
      <c r="G77" s="20"/>
      <c r="H77" s="20"/>
      <c r="I77" s="20"/>
      <c r="J77" s="20"/>
      <c r="K77" s="20"/>
      <c r="L77" s="20"/>
      <c r="M77" s="20"/>
      <c r="N77" s="20"/>
      <c r="O77" s="20"/>
      <c r="P77" s="20"/>
      <c r="Q77" s="20"/>
      <c r="R77" s="20"/>
      <c r="S77" s="20"/>
    </row>
    <row r="78" spans="1:19" s="61" customFormat="1" ht="24" customHeight="1">
      <c r="A78" s="20"/>
      <c r="B78" s="20"/>
      <c r="C78" s="20"/>
      <c r="D78" s="20"/>
      <c r="E78" s="20"/>
      <c r="F78" s="20"/>
      <c r="G78" s="20"/>
      <c r="H78" s="20"/>
      <c r="I78" s="20"/>
      <c r="J78" s="20"/>
      <c r="K78" s="20"/>
      <c r="L78" s="20"/>
      <c r="M78" s="20"/>
      <c r="N78" s="20"/>
      <c r="O78" s="20"/>
      <c r="P78" s="20"/>
      <c r="Q78" s="20"/>
      <c r="R78" s="20"/>
      <c r="S78" s="20"/>
    </row>
    <row r="79" spans="1:19" s="61" customFormat="1" ht="24" customHeight="1">
      <c r="A79" s="20"/>
      <c r="B79" s="20"/>
      <c r="C79" s="20"/>
      <c r="D79" s="20"/>
      <c r="E79" s="20"/>
      <c r="F79" s="20"/>
      <c r="G79" s="20"/>
      <c r="H79" s="20"/>
      <c r="I79" s="20"/>
      <c r="J79" s="20"/>
      <c r="K79" s="20"/>
      <c r="L79" s="20"/>
      <c r="M79" s="20"/>
      <c r="N79" s="20"/>
      <c r="O79" s="20"/>
      <c r="P79" s="20"/>
      <c r="Q79" s="20"/>
      <c r="R79" s="20"/>
      <c r="S79" s="20"/>
    </row>
    <row r="80" spans="1:19" s="61" customFormat="1" ht="24" customHeight="1">
      <c r="A80" s="20"/>
      <c r="B80" s="20"/>
      <c r="C80" s="20"/>
      <c r="D80" s="20"/>
      <c r="E80" s="20"/>
      <c r="F80" s="20"/>
      <c r="G80" s="20"/>
      <c r="H80" s="20"/>
      <c r="I80" s="20"/>
      <c r="J80" s="20"/>
      <c r="K80" s="20"/>
      <c r="L80" s="20"/>
      <c r="M80" s="20"/>
      <c r="N80" s="20"/>
      <c r="O80" s="20"/>
      <c r="P80" s="20"/>
      <c r="Q80" s="20"/>
      <c r="R80" s="20"/>
      <c r="S80" s="20"/>
    </row>
    <row r="81" spans="1:19" s="61" customFormat="1" ht="24" customHeight="1">
      <c r="A81" s="20"/>
      <c r="B81" s="20"/>
      <c r="C81" s="20"/>
      <c r="D81" s="20"/>
      <c r="E81" s="20"/>
      <c r="F81" s="20"/>
      <c r="G81" s="20"/>
      <c r="H81" s="20"/>
      <c r="I81" s="20"/>
      <c r="J81" s="20"/>
      <c r="K81" s="20"/>
      <c r="L81" s="20"/>
      <c r="M81" s="20"/>
      <c r="N81" s="20"/>
      <c r="O81" s="20"/>
      <c r="P81" s="20"/>
      <c r="Q81" s="20"/>
      <c r="R81" s="20"/>
      <c r="S81" s="20"/>
    </row>
    <row r="82" spans="1:19" s="61" customFormat="1" ht="24" customHeight="1">
      <c r="A82" s="20"/>
      <c r="B82" s="20"/>
      <c r="C82" s="20"/>
      <c r="D82" s="20"/>
      <c r="E82" s="20"/>
      <c r="F82" s="20"/>
      <c r="G82" s="20"/>
      <c r="H82" s="20"/>
      <c r="I82" s="20"/>
      <c r="J82" s="20"/>
      <c r="K82" s="20"/>
      <c r="L82" s="20"/>
      <c r="M82" s="20"/>
      <c r="N82" s="20"/>
      <c r="O82" s="20"/>
      <c r="P82" s="20"/>
      <c r="Q82" s="20"/>
      <c r="R82" s="20"/>
      <c r="S82" s="20"/>
    </row>
    <row r="83" spans="1:19" s="61" customFormat="1" ht="24" customHeight="1">
      <c r="A83" s="20"/>
      <c r="B83" s="20"/>
      <c r="C83" s="20"/>
      <c r="D83" s="20"/>
      <c r="E83" s="20"/>
      <c r="F83" s="20"/>
      <c r="G83" s="20"/>
      <c r="H83" s="20"/>
      <c r="I83" s="20"/>
      <c r="J83" s="20"/>
      <c r="K83" s="20"/>
      <c r="L83" s="20"/>
      <c r="M83" s="20"/>
      <c r="N83" s="20"/>
      <c r="O83" s="20"/>
      <c r="P83" s="20"/>
      <c r="Q83" s="20"/>
      <c r="R83" s="20"/>
      <c r="S83" s="20"/>
    </row>
    <row r="84" spans="1:19" s="61" customFormat="1" ht="24" customHeight="1">
      <c r="A84" s="20"/>
      <c r="B84" s="20"/>
      <c r="C84" s="20"/>
      <c r="D84" s="20"/>
      <c r="E84" s="20"/>
      <c r="F84" s="20"/>
      <c r="G84" s="20"/>
      <c r="H84" s="20"/>
      <c r="I84" s="20"/>
      <c r="J84" s="20"/>
      <c r="K84" s="20"/>
      <c r="L84" s="20"/>
      <c r="M84" s="20"/>
      <c r="N84" s="20"/>
      <c r="O84" s="20"/>
      <c r="P84" s="20"/>
      <c r="Q84" s="20"/>
      <c r="R84" s="20"/>
      <c r="S84" s="20"/>
    </row>
    <row r="85" spans="1:19" s="61" customFormat="1" ht="24" customHeight="1">
      <c r="A85" s="20"/>
      <c r="B85" s="20"/>
      <c r="C85" s="20"/>
      <c r="D85" s="20"/>
      <c r="E85" s="20"/>
      <c r="F85" s="20"/>
      <c r="G85" s="20"/>
      <c r="H85" s="20"/>
      <c r="I85" s="20"/>
      <c r="J85" s="20"/>
      <c r="K85" s="20"/>
      <c r="L85" s="20"/>
      <c r="M85" s="20"/>
      <c r="N85" s="20"/>
      <c r="O85" s="20"/>
      <c r="P85" s="20"/>
      <c r="Q85" s="20"/>
      <c r="R85" s="20"/>
      <c r="S85" s="20"/>
    </row>
    <row r="86" spans="1:19" s="61" customFormat="1" ht="24" customHeight="1">
      <c r="A86" s="20"/>
      <c r="B86" s="20"/>
      <c r="C86" s="20"/>
      <c r="D86" s="20"/>
      <c r="E86" s="20"/>
      <c r="F86" s="20"/>
      <c r="G86" s="20"/>
      <c r="H86" s="20"/>
      <c r="I86" s="20"/>
      <c r="J86" s="20"/>
      <c r="K86" s="20"/>
      <c r="L86" s="20"/>
      <c r="M86" s="20"/>
      <c r="N86" s="20"/>
      <c r="O86" s="20"/>
      <c r="P86" s="20"/>
      <c r="Q86" s="20"/>
      <c r="R86" s="20"/>
      <c r="S86" s="20"/>
    </row>
    <row r="87" spans="1:19" s="61" customFormat="1" ht="24" customHeight="1">
      <c r="A87" s="20"/>
      <c r="B87" s="20"/>
      <c r="C87" s="20"/>
      <c r="D87" s="20"/>
      <c r="E87" s="20"/>
      <c r="F87" s="20"/>
      <c r="G87" s="20"/>
      <c r="H87" s="20"/>
      <c r="I87" s="20"/>
      <c r="J87" s="20"/>
      <c r="K87" s="20"/>
      <c r="L87" s="20"/>
      <c r="M87" s="20"/>
      <c r="N87" s="20"/>
      <c r="O87" s="20"/>
      <c r="P87" s="20"/>
      <c r="Q87" s="20"/>
      <c r="R87" s="20"/>
      <c r="S87" s="20"/>
    </row>
    <row r="88" spans="1:19" s="61" customFormat="1" ht="24" customHeight="1">
      <c r="A88" s="20"/>
      <c r="B88" s="20"/>
      <c r="C88" s="20"/>
      <c r="D88" s="20"/>
      <c r="E88" s="20"/>
      <c r="F88" s="20"/>
      <c r="G88" s="20"/>
      <c r="H88" s="20"/>
      <c r="I88" s="20"/>
      <c r="J88" s="20"/>
      <c r="K88" s="20"/>
      <c r="L88" s="20"/>
      <c r="M88" s="20"/>
      <c r="N88" s="20"/>
      <c r="O88" s="20"/>
      <c r="P88" s="20"/>
      <c r="Q88" s="20"/>
      <c r="R88" s="20"/>
      <c r="S88" s="20"/>
    </row>
    <row r="89" spans="1:19" s="61" customFormat="1" ht="24" customHeight="1">
      <c r="A89" s="20"/>
      <c r="B89" s="20"/>
      <c r="C89" s="20"/>
      <c r="D89" s="20"/>
      <c r="E89" s="20"/>
      <c r="F89" s="20"/>
      <c r="G89" s="20"/>
      <c r="H89" s="20"/>
      <c r="I89" s="20"/>
      <c r="J89" s="20"/>
      <c r="K89" s="20"/>
      <c r="L89" s="20"/>
      <c r="M89" s="20"/>
      <c r="N89" s="20"/>
      <c r="O89" s="20"/>
      <c r="P89" s="20"/>
      <c r="Q89" s="20"/>
      <c r="R89" s="20"/>
      <c r="S89" s="20"/>
    </row>
  </sheetData>
  <mergeCells count="347">
    <mergeCell ref="D12:Q12"/>
    <mergeCell ref="R12:R37"/>
    <mergeCell ref="O13:Q13"/>
    <mergeCell ref="D14:E14"/>
    <mergeCell ref="D15:E15"/>
    <mergeCell ref="D16:E16"/>
    <mergeCell ref="L13:N13"/>
    <mergeCell ref="F13:H13"/>
    <mergeCell ref="G17:H17"/>
    <mergeCell ref="O17:P17"/>
    <mergeCell ref="J19:K19"/>
    <mergeCell ref="L19:N19"/>
    <mergeCell ref="O19:P19"/>
    <mergeCell ref="L21:N21"/>
    <mergeCell ref="O21:P21"/>
    <mergeCell ref="L22:N22"/>
    <mergeCell ref="O22:P22"/>
    <mergeCell ref="L23:N23"/>
    <mergeCell ref="O23:P23"/>
    <mergeCell ref="L24:N24"/>
    <mergeCell ref="O24:P24"/>
    <mergeCell ref="L25:N25"/>
    <mergeCell ref="O25:P25"/>
    <mergeCell ref="L26:N26"/>
    <mergeCell ref="B13:C16"/>
    <mergeCell ref="D13:E13"/>
    <mergeCell ref="I13:K13"/>
    <mergeCell ref="A1:R2"/>
    <mergeCell ref="A3:R3"/>
    <mergeCell ref="A4:R5"/>
    <mergeCell ref="A6:R7"/>
    <mergeCell ref="A12:A37"/>
    <mergeCell ref="L17:N17"/>
    <mergeCell ref="B12:C12"/>
    <mergeCell ref="B18:C18"/>
    <mergeCell ref="D18:F18"/>
    <mergeCell ref="G18:H18"/>
    <mergeCell ref="J18:K18"/>
    <mergeCell ref="L18:N18"/>
    <mergeCell ref="O18:P18"/>
    <mergeCell ref="B17:C17"/>
    <mergeCell ref="D17:F17"/>
    <mergeCell ref="J17:K17"/>
    <mergeCell ref="L20:N20"/>
    <mergeCell ref="O20:P20"/>
    <mergeCell ref="B19:C19"/>
    <mergeCell ref="D19:F19"/>
    <mergeCell ref="G19:H19"/>
    <mergeCell ref="B20:C20"/>
    <mergeCell ref="D20:F20"/>
    <mergeCell ref="B21:C21"/>
    <mergeCell ref="D21:F21"/>
    <mergeCell ref="G21:H21"/>
    <mergeCell ref="J21:K21"/>
    <mergeCell ref="G20:H20"/>
    <mergeCell ref="J20:K20"/>
    <mergeCell ref="B23:C23"/>
    <mergeCell ref="D23:F23"/>
    <mergeCell ref="G23:H23"/>
    <mergeCell ref="J23:K23"/>
    <mergeCell ref="B22:C22"/>
    <mergeCell ref="D22:F22"/>
    <mergeCell ref="G22:H22"/>
    <mergeCell ref="J22:K22"/>
    <mergeCell ref="B24:C24"/>
    <mergeCell ref="D24:F24"/>
    <mergeCell ref="B25:C25"/>
    <mergeCell ref="D25:F25"/>
    <mergeCell ref="G25:H25"/>
    <mergeCell ref="J25:K25"/>
    <mergeCell ref="G24:H24"/>
    <mergeCell ref="J24:K24"/>
    <mergeCell ref="B27:C27"/>
    <mergeCell ref="D27:F27"/>
    <mergeCell ref="G27:H27"/>
    <mergeCell ref="J27:K27"/>
    <mergeCell ref="B26:C26"/>
    <mergeCell ref="D26:F26"/>
    <mergeCell ref="G26:H26"/>
    <mergeCell ref="J26:K26"/>
    <mergeCell ref="O26:P26"/>
    <mergeCell ref="L27:N27"/>
    <mergeCell ref="O27:P27"/>
    <mergeCell ref="L28:N28"/>
    <mergeCell ref="O28:P28"/>
    <mergeCell ref="L29:N29"/>
    <mergeCell ref="O29:P29"/>
    <mergeCell ref="B28:C28"/>
    <mergeCell ref="D28:F28"/>
    <mergeCell ref="B29:C29"/>
    <mergeCell ref="D29:F29"/>
    <mergeCell ref="G29:H29"/>
    <mergeCell ref="J29:K29"/>
    <mergeCell ref="G28:H28"/>
    <mergeCell ref="J28:K28"/>
    <mergeCell ref="O30:P30"/>
    <mergeCell ref="L31:N31"/>
    <mergeCell ref="O31:P31"/>
    <mergeCell ref="L32:N32"/>
    <mergeCell ref="O32:P32"/>
    <mergeCell ref="L33:N33"/>
    <mergeCell ref="O33:P33"/>
    <mergeCell ref="B32:C32"/>
    <mergeCell ref="D32:F32"/>
    <mergeCell ref="B33:C33"/>
    <mergeCell ref="D33:F33"/>
    <mergeCell ref="G33:H33"/>
    <mergeCell ref="J33:K33"/>
    <mergeCell ref="G32:H32"/>
    <mergeCell ref="J32:K32"/>
    <mergeCell ref="B31:C31"/>
    <mergeCell ref="D31:F31"/>
    <mergeCell ref="G31:H31"/>
    <mergeCell ref="J31:K31"/>
    <mergeCell ref="B30:C30"/>
    <mergeCell ref="D30:F30"/>
    <mergeCell ref="G30:H30"/>
    <mergeCell ref="J30:K30"/>
    <mergeCell ref="L30:N30"/>
    <mergeCell ref="O34:P34"/>
    <mergeCell ref="L35:N35"/>
    <mergeCell ref="O35:P35"/>
    <mergeCell ref="L36:N36"/>
    <mergeCell ref="O36:P36"/>
    <mergeCell ref="L37:N37"/>
    <mergeCell ref="O37:P37"/>
    <mergeCell ref="B36:C36"/>
    <mergeCell ref="D36:F36"/>
    <mergeCell ref="B37:C37"/>
    <mergeCell ref="D37:F37"/>
    <mergeCell ref="G37:H37"/>
    <mergeCell ref="J37:K37"/>
    <mergeCell ref="G36:H36"/>
    <mergeCell ref="J36:K36"/>
    <mergeCell ref="B35:C35"/>
    <mergeCell ref="D35:F35"/>
    <mergeCell ref="G35:H35"/>
    <mergeCell ref="J35:K35"/>
    <mergeCell ref="B34:C34"/>
    <mergeCell ref="D34:F34"/>
    <mergeCell ref="G34:H34"/>
    <mergeCell ref="J34:K34"/>
    <mergeCell ref="L34:N34"/>
    <mergeCell ref="A38:P38"/>
    <mergeCell ref="A39:A70"/>
    <mergeCell ref="B39:C39"/>
    <mergeCell ref="D39:F39"/>
    <mergeCell ref="G39:H39"/>
    <mergeCell ref="J39:K39"/>
    <mergeCell ref="L39:N39"/>
    <mergeCell ref="O39:P39"/>
    <mergeCell ref="J41:K41"/>
    <mergeCell ref="L41:N41"/>
    <mergeCell ref="J43:K43"/>
    <mergeCell ref="L43:N43"/>
    <mergeCell ref="O43:P43"/>
    <mergeCell ref="L44:N44"/>
    <mergeCell ref="O44:P44"/>
    <mergeCell ref="L45:N45"/>
    <mergeCell ref="O45:P45"/>
    <mergeCell ref="L46:N46"/>
    <mergeCell ref="O46:P46"/>
    <mergeCell ref="B45:C45"/>
    <mergeCell ref="D45:F45"/>
    <mergeCell ref="B46:C46"/>
    <mergeCell ref="D46:F46"/>
    <mergeCell ref="G46:H46"/>
    <mergeCell ref="R39:R70"/>
    <mergeCell ref="B40:C40"/>
    <mergeCell ref="D40:F40"/>
    <mergeCell ref="G40:H40"/>
    <mergeCell ref="J40:K40"/>
    <mergeCell ref="L40:N40"/>
    <mergeCell ref="O40:P40"/>
    <mergeCell ref="B41:C41"/>
    <mergeCell ref="D41:F41"/>
    <mergeCell ref="G41:H41"/>
    <mergeCell ref="O41:P41"/>
    <mergeCell ref="B42:C42"/>
    <mergeCell ref="D42:F42"/>
    <mergeCell ref="G42:H42"/>
    <mergeCell ref="J42:K42"/>
    <mergeCell ref="L42:N42"/>
    <mergeCell ref="O42:P42"/>
    <mergeCell ref="B44:C44"/>
    <mergeCell ref="D44:F44"/>
    <mergeCell ref="G44:H44"/>
    <mergeCell ref="J44:K44"/>
    <mergeCell ref="B43:C43"/>
    <mergeCell ref="D43:F43"/>
    <mergeCell ref="G43:H43"/>
    <mergeCell ref="J46:K46"/>
    <mergeCell ref="G45:H45"/>
    <mergeCell ref="J45:K45"/>
    <mergeCell ref="B48:C48"/>
    <mergeCell ref="D48:F48"/>
    <mergeCell ref="G48:H48"/>
    <mergeCell ref="J48:K48"/>
    <mergeCell ref="B47:C47"/>
    <mergeCell ref="D47:F47"/>
    <mergeCell ref="G47:H47"/>
    <mergeCell ref="J47:K47"/>
    <mergeCell ref="L47:N47"/>
    <mergeCell ref="O47:P47"/>
    <mergeCell ref="L48:N48"/>
    <mergeCell ref="O48:P48"/>
    <mergeCell ref="L49:N49"/>
    <mergeCell ref="O49:P49"/>
    <mergeCell ref="L50:N50"/>
    <mergeCell ref="O50:P50"/>
    <mergeCell ref="B49:C49"/>
    <mergeCell ref="D49:F49"/>
    <mergeCell ref="B50:C50"/>
    <mergeCell ref="D50:F50"/>
    <mergeCell ref="G50:H50"/>
    <mergeCell ref="J50:K50"/>
    <mergeCell ref="G49:H49"/>
    <mergeCell ref="J49:K49"/>
    <mergeCell ref="O51:P51"/>
    <mergeCell ref="L52:N52"/>
    <mergeCell ref="O52:P52"/>
    <mergeCell ref="L53:N53"/>
    <mergeCell ref="O53:P53"/>
    <mergeCell ref="L54:N54"/>
    <mergeCell ref="O54:P54"/>
    <mergeCell ref="B53:C53"/>
    <mergeCell ref="D53:F53"/>
    <mergeCell ref="B54:C54"/>
    <mergeCell ref="D54:F54"/>
    <mergeCell ref="G54:H54"/>
    <mergeCell ref="J54:K54"/>
    <mergeCell ref="G53:H53"/>
    <mergeCell ref="J53:K53"/>
    <mergeCell ref="B52:C52"/>
    <mergeCell ref="D52:F52"/>
    <mergeCell ref="G52:H52"/>
    <mergeCell ref="J52:K52"/>
    <mergeCell ref="B51:C51"/>
    <mergeCell ref="D51:F51"/>
    <mergeCell ref="G51:H51"/>
    <mergeCell ref="J51:K51"/>
    <mergeCell ref="L51:N51"/>
    <mergeCell ref="O55:P55"/>
    <mergeCell ref="L56:N56"/>
    <mergeCell ref="O56:P56"/>
    <mergeCell ref="L57:N57"/>
    <mergeCell ref="O57:P57"/>
    <mergeCell ref="L58:N58"/>
    <mergeCell ref="O58:P58"/>
    <mergeCell ref="B57:C57"/>
    <mergeCell ref="D57:F57"/>
    <mergeCell ref="B58:C58"/>
    <mergeCell ref="D58:F58"/>
    <mergeCell ref="G58:H58"/>
    <mergeCell ref="J58:K58"/>
    <mergeCell ref="G57:H57"/>
    <mergeCell ref="J57:K57"/>
    <mergeCell ref="B56:C56"/>
    <mergeCell ref="D56:F56"/>
    <mergeCell ref="G56:H56"/>
    <mergeCell ref="J56:K56"/>
    <mergeCell ref="B55:C55"/>
    <mergeCell ref="D55:F55"/>
    <mergeCell ref="G55:H55"/>
    <mergeCell ref="J55:K55"/>
    <mergeCell ref="L55:N55"/>
    <mergeCell ref="O59:P59"/>
    <mergeCell ref="L60:N60"/>
    <mergeCell ref="O60:P60"/>
    <mergeCell ref="L61:N61"/>
    <mergeCell ref="O61:P61"/>
    <mergeCell ref="L62:N62"/>
    <mergeCell ref="O62:P62"/>
    <mergeCell ref="B61:C61"/>
    <mergeCell ref="D61:F61"/>
    <mergeCell ref="B62:C62"/>
    <mergeCell ref="D62:F62"/>
    <mergeCell ref="G62:H62"/>
    <mergeCell ref="J62:K62"/>
    <mergeCell ref="G61:H61"/>
    <mergeCell ref="J61:K61"/>
    <mergeCell ref="B60:C60"/>
    <mergeCell ref="D60:F60"/>
    <mergeCell ref="G60:H60"/>
    <mergeCell ref="J60:K60"/>
    <mergeCell ref="B59:C59"/>
    <mergeCell ref="D59:F59"/>
    <mergeCell ref="G59:H59"/>
    <mergeCell ref="J59:K59"/>
    <mergeCell ref="L59:N59"/>
    <mergeCell ref="O63:P63"/>
    <mergeCell ref="L64:N64"/>
    <mergeCell ref="O64:P64"/>
    <mergeCell ref="L65:N65"/>
    <mergeCell ref="O65:P65"/>
    <mergeCell ref="L66:N66"/>
    <mergeCell ref="O66:P66"/>
    <mergeCell ref="B65:C65"/>
    <mergeCell ref="D65:F65"/>
    <mergeCell ref="B66:C66"/>
    <mergeCell ref="D66:F66"/>
    <mergeCell ref="G66:H66"/>
    <mergeCell ref="J66:K66"/>
    <mergeCell ref="G65:H65"/>
    <mergeCell ref="J65:K65"/>
    <mergeCell ref="B64:C64"/>
    <mergeCell ref="D64:F64"/>
    <mergeCell ref="G64:H64"/>
    <mergeCell ref="J64:K64"/>
    <mergeCell ref="B63:C63"/>
    <mergeCell ref="D63:F63"/>
    <mergeCell ref="G63:H63"/>
    <mergeCell ref="J63:K63"/>
    <mergeCell ref="L63:N63"/>
    <mergeCell ref="O67:P67"/>
    <mergeCell ref="L68:N68"/>
    <mergeCell ref="O68:P68"/>
    <mergeCell ref="L69:N69"/>
    <mergeCell ref="O69:P69"/>
    <mergeCell ref="L70:N70"/>
    <mergeCell ref="O70:P70"/>
    <mergeCell ref="B69:C69"/>
    <mergeCell ref="D69:F69"/>
    <mergeCell ref="B70:C70"/>
    <mergeCell ref="D70:F70"/>
    <mergeCell ref="G70:H70"/>
    <mergeCell ref="J70:K70"/>
    <mergeCell ref="G69:H69"/>
    <mergeCell ref="J69:K69"/>
    <mergeCell ref="B68:C68"/>
    <mergeCell ref="D68:F68"/>
    <mergeCell ref="G68:H68"/>
    <mergeCell ref="J68:K68"/>
    <mergeCell ref="B67:C67"/>
    <mergeCell ref="D67:F67"/>
    <mergeCell ref="G67:H67"/>
    <mergeCell ref="J67:K67"/>
    <mergeCell ref="L67:N67"/>
    <mergeCell ref="L8:Q8"/>
    <mergeCell ref="L9:Q9"/>
    <mergeCell ref="A8:I11"/>
    <mergeCell ref="J8:K8"/>
    <mergeCell ref="J9:K9"/>
    <mergeCell ref="J10:K10"/>
    <mergeCell ref="L10:P10"/>
    <mergeCell ref="Q10:R10"/>
    <mergeCell ref="J11:R11"/>
  </mergeCells>
  <phoneticPr fontId="3"/>
  <dataValidations count="2">
    <dataValidation type="list" allowBlank="1" showInputMessage="1" sqref="P69:P70 O40:O70 P40:P63 H58:H63 G58:G70 O18:P37 H69:H70 G18:H37 G40:H57 H65:H67 P65:P67" xr:uid="{00000000-0002-0000-0700-000000000000}">
      <formula1>$S$1:$S$46</formula1>
    </dataValidation>
    <dataValidation type="list" allowBlank="1" showInputMessage="1" sqref="D40:F40 D18:F18" xr:uid="{00000000-0002-0000-0700-000001000000}">
      <formula1>"別紙のとおり"</formula1>
    </dataValidation>
  </dataValidations>
  <pageMargins left="0.78740157480314965" right="0.59055118110236227" top="0.98425196850393704" bottom="0.59055118110236227" header="0.51181102362204722" footer="0.51181102362204722"/>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Z42"/>
  <sheetViews>
    <sheetView showGridLines="0" zoomScaleNormal="100" workbookViewId="0">
      <selection activeCell="A11" sqref="A11:Y12"/>
    </sheetView>
  </sheetViews>
  <sheetFormatPr defaultColWidth="0" defaultRowHeight="14.25" customHeight="1" zeroHeight="1"/>
  <cols>
    <col min="1" max="1" width="1.625" style="29" customWidth="1"/>
    <col min="2" max="10" width="3.5" style="29" customWidth="1"/>
    <col min="11" max="13" width="4.5" style="29" customWidth="1"/>
    <col min="14" max="17" width="2.25" style="29" customWidth="1"/>
    <col min="18" max="23" width="4.5" style="29" customWidth="1"/>
    <col min="24" max="24" width="3.625" style="29" customWidth="1"/>
    <col min="25" max="25" width="1.625" style="29" customWidth="1"/>
    <col min="26" max="16384" width="9" style="29" hidden="1"/>
  </cols>
  <sheetData>
    <row r="1" spans="1:26" s="83" customFormat="1" ht="14.25" customHeight="1">
      <c r="A1" s="192" t="s">
        <v>248</v>
      </c>
      <c r="B1" s="320"/>
      <c r="C1" s="320"/>
      <c r="D1" s="320"/>
      <c r="E1" s="320"/>
      <c r="F1" s="320"/>
      <c r="G1" s="320"/>
      <c r="H1" s="320"/>
      <c r="I1" s="320"/>
      <c r="J1" s="320"/>
      <c r="K1" s="320"/>
      <c r="L1" s="320"/>
      <c r="M1" s="320"/>
      <c r="N1" s="320"/>
      <c r="O1" s="320"/>
      <c r="P1" s="320"/>
      <c r="Q1" s="320"/>
      <c r="R1" s="320"/>
      <c r="S1" s="320"/>
      <c r="T1" s="320"/>
      <c r="U1" s="320"/>
      <c r="V1" s="320"/>
      <c r="W1" s="320"/>
      <c r="X1" s="320"/>
      <c r="Y1" s="320"/>
    </row>
    <row r="2" spans="1:26" ht="13.5">
      <c r="A2" s="320"/>
      <c r="B2" s="320"/>
      <c r="C2" s="320"/>
      <c r="D2" s="320"/>
      <c r="E2" s="320"/>
      <c r="F2" s="320"/>
      <c r="G2" s="320"/>
      <c r="H2" s="320"/>
      <c r="I2" s="320"/>
      <c r="J2" s="320"/>
      <c r="K2" s="320"/>
      <c r="L2" s="320"/>
      <c r="M2" s="320"/>
      <c r="N2" s="320"/>
      <c r="O2" s="320"/>
      <c r="P2" s="320"/>
      <c r="Q2" s="320"/>
      <c r="R2" s="320"/>
      <c r="S2" s="320"/>
      <c r="T2" s="320"/>
      <c r="U2" s="320"/>
      <c r="V2" s="320"/>
      <c r="W2" s="320"/>
      <c r="X2" s="320"/>
      <c r="Y2" s="320"/>
    </row>
    <row r="3" spans="1:26" ht="13.5">
      <c r="A3" s="320"/>
      <c r="B3" s="320"/>
      <c r="C3" s="320"/>
      <c r="D3" s="320"/>
      <c r="E3" s="320"/>
      <c r="F3" s="320"/>
      <c r="G3" s="320"/>
      <c r="H3" s="320"/>
      <c r="I3" s="320"/>
      <c r="J3" s="320"/>
      <c r="K3" s="320"/>
      <c r="L3" s="320"/>
      <c r="M3" s="320"/>
      <c r="N3" s="320"/>
      <c r="O3" s="320"/>
      <c r="P3" s="320"/>
      <c r="Q3" s="320"/>
      <c r="R3" s="320"/>
      <c r="S3" s="320"/>
      <c r="T3" s="320"/>
      <c r="U3" s="320"/>
      <c r="V3" s="320"/>
      <c r="W3" s="320"/>
      <c r="X3" s="320"/>
      <c r="Y3" s="320"/>
    </row>
    <row r="4" spans="1:26" ht="13.5">
      <c r="A4" s="320"/>
      <c r="B4" s="320"/>
      <c r="C4" s="320"/>
      <c r="D4" s="320"/>
      <c r="E4" s="320"/>
      <c r="F4" s="320"/>
      <c r="G4" s="320"/>
      <c r="H4" s="320"/>
      <c r="I4" s="320"/>
      <c r="J4" s="320"/>
      <c r="K4" s="320"/>
      <c r="L4" s="320"/>
      <c r="M4" s="320"/>
      <c r="N4" s="320"/>
      <c r="O4" s="320"/>
      <c r="P4" s="320"/>
      <c r="Q4" s="320"/>
      <c r="R4" s="320"/>
      <c r="S4" s="320"/>
      <c r="T4" s="320"/>
      <c r="U4" s="320"/>
      <c r="V4" s="320"/>
      <c r="W4" s="320"/>
      <c r="X4" s="320"/>
      <c r="Y4" s="320"/>
    </row>
    <row r="5" spans="1:26" ht="17.25">
      <c r="A5" s="194" t="s">
        <v>249</v>
      </c>
      <c r="B5" s="193"/>
      <c r="C5" s="193"/>
      <c r="D5" s="193"/>
      <c r="E5" s="193"/>
      <c r="F5" s="193"/>
      <c r="G5" s="193"/>
      <c r="H5" s="193"/>
      <c r="I5" s="193"/>
      <c r="J5" s="193"/>
      <c r="K5" s="193"/>
      <c r="L5" s="193"/>
      <c r="M5" s="193"/>
      <c r="N5" s="193"/>
      <c r="O5" s="193"/>
      <c r="P5" s="193"/>
      <c r="Q5" s="193"/>
      <c r="R5" s="193"/>
      <c r="S5" s="193"/>
      <c r="T5" s="193"/>
      <c r="U5" s="193"/>
      <c r="V5" s="193"/>
      <c r="W5" s="193"/>
      <c r="X5" s="193"/>
      <c r="Y5" s="193"/>
    </row>
    <row r="6" spans="1:26" ht="13.5">
      <c r="A6" s="194"/>
      <c r="B6" s="193"/>
      <c r="C6" s="193"/>
      <c r="D6" s="193"/>
      <c r="E6" s="193"/>
      <c r="F6" s="193"/>
      <c r="G6" s="193"/>
      <c r="H6" s="193"/>
      <c r="I6" s="193"/>
      <c r="J6" s="193"/>
      <c r="K6" s="193"/>
      <c r="L6" s="193"/>
      <c r="M6" s="193"/>
      <c r="N6" s="193"/>
      <c r="O6" s="193"/>
      <c r="P6" s="193"/>
      <c r="Q6" s="193"/>
      <c r="R6" s="193"/>
      <c r="S6" s="193"/>
      <c r="T6" s="193"/>
      <c r="U6" s="193"/>
      <c r="V6" s="193"/>
      <c r="W6" s="193"/>
      <c r="X6" s="193"/>
      <c r="Y6" s="193"/>
    </row>
    <row r="7" spans="1:26" s="83" customFormat="1" ht="27" customHeight="1">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29"/>
    </row>
    <row r="8" spans="1:26" s="83" customFormat="1" ht="39" customHeight="1">
      <c r="A8" s="196"/>
      <c r="B8" s="193"/>
      <c r="C8" s="193"/>
      <c r="D8" s="193"/>
      <c r="E8" s="193"/>
      <c r="F8" s="142"/>
      <c r="G8" s="84"/>
      <c r="H8" s="371" t="s">
        <v>250</v>
      </c>
      <c r="I8" s="372"/>
      <c r="J8" s="373"/>
      <c r="K8" s="85"/>
      <c r="L8" s="85"/>
      <c r="M8" s="86" t="str">
        <f>IF(精算額&gt;=100000,"\","")</f>
        <v/>
      </c>
      <c r="N8" s="374" t="str">
        <f>IF(精算額="","",IF(精算額&lt;100000,"\",MID(RIGHT(精算額,6),1,1)))</f>
        <v/>
      </c>
      <c r="O8" s="373"/>
      <c r="P8" s="374" t="str">
        <f>MID(RIGHT(精算額,5),1,1)</f>
        <v/>
      </c>
      <c r="Q8" s="373"/>
      <c r="R8" s="86" t="str">
        <f>MID(RIGHT(精算額,4),1,1)</f>
        <v/>
      </c>
      <c r="S8" s="86" t="str">
        <f>MID(RIGHT(精算額,3),1,1)</f>
        <v/>
      </c>
      <c r="T8" s="86" t="str">
        <f>MID(RIGHT(精算額,2),1,1)</f>
        <v/>
      </c>
      <c r="U8" s="86" t="str">
        <f>RIGHT(精算額,1)</f>
        <v/>
      </c>
      <c r="V8" s="208"/>
      <c r="W8" s="193"/>
      <c r="X8" s="193"/>
      <c r="Y8" s="193"/>
      <c r="Z8" s="29"/>
    </row>
    <row r="9" spans="1:26" s="83" customFormat="1">
      <c r="A9" s="196"/>
      <c r="B9" s="193"/>
      <c r="C9" s="193"/>
      <c r="D9" s="193"/>
      <c r="E9" s="193"/>
      <c r="F9" s="193"/>
      <c r="G9" s="193"/>
      <c r="H9" s="193"/>
      <c r="I9" s="193"/>
      <c r="J9" s="193"/>
      <c r="K9" s="193"/>
      <c r="L9" s="193"/>
      <c r="M9" s="193"/>
      <c r="N9" s="193"/>
      <c r="O9" s="193"/>
      <c r="P9" s="193"/>
      <c r="Q9" s="193"/>
      <c r="R9" s="193"/>
      <c r="S9" s="193"/>
      <c r="T9" s="193"/>
      <c r="U9" s="193"/>
      <c r="V9" s="193"/>
      <c r="W9" s="193"/>
      <c r="X9" s="193"/>
      <c r="Y9" s="193"/>
      <c r="Z9" s="29"/>
    </row>
    <row r="10" spans="1:26" s="83" customFormat="1">
      <c r="A10" s="19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29"/>
    </row>
    <row r="11" spans="1:26" ht="18" customHeight="1">
      <c r="A11" s="369" t="str">
        <f>IF(決定日="","　これは、令和　　年　　月　　日付け受鳥観第　　　号をもって、交付決定のあった補助金として","　これは、"&amp;DBCS(TEXT(決定日,"gggee年m月d日"))&amp;"付け受鳥観コ第"&amp;DBCS(号数)&amp;"号をもって、交付決定のあった補助金として")</f>
        <v>　これは、令和　　年　　月　　日付け受鳥観第　　　号をもって、交付決定のあった補助金として</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row>
    <row r="12" spans="1:26" ht="18" customHeigh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row>
    <row r="13" spans="1:26" s="83" customFormat="1">
      <c r="A13" s="368"/>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29"/>
    </row>
    <row r="14" spans="1:26" s="83" customFormat="1">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29"/>
    </row>
    <row r="15" spans="1:26" s="83" customFormat="1" ht="27" customHeight="1">
      <c r="A15" s="192" t="s">
        <v>251</v>
      </c>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29"/>
    </row>
    <row r="16" spans="1:26" s="83" customFormat="1" ht="27" customHeight="1">
      <c r="A16" s="320"/>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29"/>
    </row>
    <row r="17" spans="1:26" s="83" customFormat="1" ht="27" customHeight="1">
      <c r="A17" s="196" t="s">
        <v>278</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29"/>
    </row>
    <row r="18" spans="1:26" s="83" customFormat="1" ht="27"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29"/>
    </row>
    <row r="19" spans="1:26" s="83" customFormat="1" ht="16.5" customHeight="1">
      <c r="A19" s="196" t="s">
        <v>274</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29"/>
    </row>
    <row r="20" spans="1:26" s="83" customFormat="1">
      <c r="A20" s="368"/>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29"/>
    </row>
    <row r="21" spans="1:26" s="24" customFormat="1" ht="39" customHeight="1">
      <c r="A21" s="196"/>
      <c r="B21" s="193"/>
      <c r="C21" s="193"/>
      <c r="D21" s="193"/>
      <c r="E21" s="193"/>
      <c r="F21" s="193"/>
      <c r="G21" s="193"/>
      <c r="H21" s="193"/>
      <c r="I21" s="193"/>
      <c r="J21" s="193"/>
      <c r="K21" s="193"/>
      <c r="L21" s="29" t="s">
        <v>252</v>
      </c>
      <c r="M21" s="29"/>
      <c r="N21" s="130" t="str">
        <f>IF(申請者住所="","",IF(申請者住所１="",DBCS(申請者住所),DBCS(申請者住所&amp;CHAR(10)&amp;申請者住所１)))</f>
        <v/>
      </c>
      <c r="O21" s="131"/>
      <c r="P21" s="131"/>
      <c r="Q21" s="131"/>
      <c r="R21" s="131"/>
      <c r="S21" s="131"/>
      <c r="T21" s="131"/>
      <c r="U21" s="131"/>
      <c r="V21" s="131"/>
      <c r="W21" s="131"/>
      <c r="X21" s="131"/>
      <c r="Y21" s="131"/>
      <c r="Z21" s="29"/>
    </row>
    <row r="22" spans="1:26" s="83" customFormat="1" ht="39" customHeight="1">
      <c r="A22" s="193"/>
      <c r="B22" s="193"/>
      <c r="C22" s="193"/>
      <c r="D22" s="193"/>
      <c r="E22" s="193"/>
      <c r="F22" s="193"/>
      <c r="G22" s="193"/>
      <c r="H22" s="193"/>
      <c r="I22" s="193"/>
      <c r="J22" s="193"/>
      <c r="K22" s="193"/>
      <c r="L22" s="29" t="s">
        <v>66</v>
      </c>
      <c r="M22" s="29"/>
      <c r="N22" s="130" t="str">
        <f>IF(団体名="","",DBCS(団体名))</f>
        <v/>
      </c>
      <c r="O22" s="131"/>
      <c r="P22" s="131"/>
      <c r="Q22" s="131"/>
      <c r="R22" s="131"/>
      <c r="S22" s="131"/>
      <c r="T22" s="131"/>
      <c r="U22" s="131"/>
      <c r="V22" s="131"/>
      <c r="W22" s="131"/>
      <c r="X22" s="131"/>
      <c r="Y22" s="131"/>
      <c r="Z22" s="29"/>
    </row>
    <row r="23" spans="1:26" s="83" customFormat="1" ht="39" customHeight="1">
      <c r="A23" s="193"/>
      <c r="B23" s="193"/>
      <c r="C23" s="193"/>
      <c r="D23" s="193"/>
      <c r="E23" s="193"/>
      <c r="F23" s="193"/>
      <c r="G23" s="193"/>
      <c r="H23" s="193"/>
      <c r="I23" s="193"/>
      <c r="J23" s="193"/>
      <c r="K23" s="193"/>
      <c r="L23" s="29" t="s">
        <v>253</v>
      </c>
      <c r="M23" s="29"/>
      <c r="N23" s="130" t="str">
        <f>IF(代表者名="","",DBCS(代表者名))</f>
        <v/>
      </c>
      <c r="O23" s="131"/>
      <c r="P23" s="131"/>
      <c r="Q23" s="131"/>
      <c r="R23" s="131"/>
      <c r="S23" s="131"/>
      <c r="T23" s="131"/>
      <c r="U23" s="131"/>
      <c r="V23" s="131"/>
      <c r="W23" s="131"/>
      <c r="X23" s="24"/>
      <c r="Y23" s="24"/>
      <c r="Z23" s="29"/>
    </row>
    <row r="24" spans="1:26" s="83" customFormat="1">
      <c r="A24" s="19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29"/>
    </row>
    <row r="25" spans="1:26" s="83" customFormat="1">
      <c r="A25" s="19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29"/>
    </row>
    <row r="26" spans="1:26" s="83" customFormat="1">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29"/>
    </row>
    <row r="27" spans="1:26" s="83" customFormat="1">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29"/>
    </row>
    <row r="28" spans="1:26" s="83" customFormat="1">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29"/>
    </row>
    <row r="29" spans="1:26" s="83" customFormat="1">
      <c r="A29" s="319" t="s">
        <v>268</v>
      </c>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29"/>
    </row>
    <row r="30" spans="1:26" thickBot="1">
      <c r="A30" s="320"/>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row>
    <row r="31" spans="1:26" ht="13.5" customHeight="1">
      <c r="A31" s="197"/>
      <c r="B31" s="356" t="s">
        <v>254</v>
      </c>
      <c r="C31" s="359" t="str">
        <f>IF(銀行名="","",DBCS(銀行名))</f>
        <v/>
      </c>
      <c r="D31" s="360"/>
      <c r="E31" s="360"/>
      <c r="F31" s="360"/>
      <c r="G31" s="344" t="str">
        <f>銀行種別</f>
        <v>銀行</v>
      </c>
      <c r="H31" s="365"/>
      <c r="I31" s="365"/>
      <c r="J31" s="344" t="str">
        <f>IF(支店名="","",DBCS(支店名))</f>
        <v/>
      </c>
      <c r="K31" s="345"/>
      <c r="L31" s="346" t="str">
        <f>支店種別</f>
        <v>支店</v>
      </c>
      <c r="M31" s="349" t="str">
        <f>口座種別</f>
        <v>普通</v>
      </c>
      <c r="N31" s="352" t="s">
        <v>255</v>
      </c>
      <c r="O31" s="353"/>
      <c r="P31" s="342" t="str">
        <f>IF(口座番号="","",IF(口座番号&lt;1000000,"0",MID(RIGHT(口座番号,7),1,1)))</f>
        <v/>
      </c>
      <c r="Q31" s="343"/>
      <c r="R31" s="321" t="str">
        <f>IF(口座番号="","",IF(口座番号&lt;100000,"0",MID(RIGHT(口座番号,6),1,1)))</f>
        <v/>
      </c>
      <c r="S31" s="321" t="str">
        <f>MID(RIGHT(口座番号,5),1,1)</f>
        <v/>
      </c>
      <c r="T31" s="321" t="str">
        <f>MID(RIGHT(口座番号,4),1,1)</f>
        <v/>
      </c>
      <c r="U31" s="321" t="str">
        <f>MID(RIGHT(口座番号,3),1,1)</f>
        <v/>
      </c>
      <c r="V31" s="321" t="str">
        <f>MID(RIGHT(口座番号,2),1,1)</f>
        <v/>
      </c>
      <c r="W31" s="324" t="str">
        <f>RIGHT(口座番号,1)</f>
        <v/>
      </c>
      <c r="X31" s="207"/>
      <c r="Y31" s="193"/>
    </row>
    <row r="32" spans="1:26" ht="13.5">
      <c r="A32" s="197"/>
      <c r="B32" s="357"/>
      <c r="C32" s="361"/>
      <c r="D32" s="362"/>
      <c r="E32" s="362"/>
      <c r="F32" s="362"/>
      <c r="G32" s="366"/>
      <c r="H32" s="366"/>
      <c r="I32" s="366"/>
      <c r="J32" s="131"/>
      <c r="K32" s="131"/>
      <c r="L32" s="347"/>
      <c r="M32" s="350"/>
      <c r="N32" s="354"/>
      <c r="O32" s="354"/>
      <c r="P32" s="322"/>
      <c r="Q32" s="322"/>
      <c r="R32" s="322"/>
      <c r="S32" s="322"/>
      <c r="T32" s="322"/>
      <c r="U32" s="322"/>
      <c r="V32" s="322"/>
      <c r="W32" s="325"/>
      <c r="X32" s="141"/>
      <c r="Y32" s="193"/>
    </row>
    <row r="33" spans="1:25" ht="13.5">
      <c r="A33" s="197"/>
      <c r="B33" s="357"/>
      <c r="C33" s="363"/>
      <c r="D33" s="364"/>
      <c r="E33" s="364"/>
      <c r="F33" s="364"/>
      <c r="G33" s="367"/>
      <c r="H33" s="367"/>
      <c r="I33" s="367"/>
      <c r="J33" s="189"/>
      <c r="K33" s="189"/>
      <c r="L33" s="348"/>
      <c r="M33" s="351"/>
      <c r="N33" s="355"/>
      <c r="O33" s="355"/>
      <c r="P33" s="323"/>
      <c r="Q33" s="323"/>
      <c r="R33" s="323"/>
      <c r="S33" s="323"/>
      <c r="T33" s="323"/>
      <c r="U33" s="323"/>
      <c r="V33" s="323"/>
      <c r="W33" s="326"/>
      <c r="X33" s="141"/>
      <c r="Y33" s="193"/>
    </row>
    <row r="34" spans="1:25" ht="13.5">
      <c r="A34" s="197"/>
      <c r="B34" s="357"/>
      <c r="C34" s="327" t="s">
        <v>256</v>
      </c>
      <c r="D34" s="240"/>
      <c r="E34" s="330" t="s">
        <v>257</v>
      </c>
      <c r="F34" s="239"/>
      <c r="G34" s="239"/>
      <c r="H34" s="331" t="str">
        <f>DBCS(SUBSTITUTE(SUBSTITUTE(SUBSTITUTE(SUBSTITUTE(SUBSTITUTE(B40,"ッ","ツ"),"ャ","ヤ"),"ュ","ユ"),"ョ","ヨ"),"ヮ","ワ"))</f>
        <v/>
      </c>
      <c r="I34" s="332"/>
      <c r="J34" s="332"/>
      <c r="K34" s="332"/>
      <c r="L34" s="332"/>
      <c r="M34" s="332"/>
      <c r="N34" s="332"/>
      <c r="O34" s="332"/>
      <c r="P34" s="332"/>
      <c r="Q34" s="332"/>
      <c r="R34" s="332"/>
      <c r="S34" s="332"/>
      <c r="T34" s="332"/>
      <c r="U34" s="332"/>
      <c r="V34" s="332"/>
      <c r="W34" s="333"/>
      <c r="X34" s="141"/>
      <c r="Y34" s="193"/>
    </row>
    <row r="35" spans="1:25" ht="13.5">
      <c r="A35" s="197"/>
      <c r="B35" s="357"/>
      <c r="C35" s="244"/>
      <c r="D35" s="243"/>
      <c r="E35" s="334"/>
      <c r="F35" s="131"/>
      <c r="G35" s="131"/>
      <c r="H35" s="337" t="str">
        <f>IF(名義人="","",DBCS(名義人))</f>
        <v/>
      </c>
      <c r="I35" s="337"/>
      <c r="J35" s="337"/>
      <c r="K35" s="337"/>
      <c r="L35" s="337"/>
      <c r="M35" s="337"/>
      <c r="N35" s="337"/>
      <c r="O35" s="337"/>
      <c r="P35" s="337"/>
      <c r="Q35" s="337"/>
      <c r="R35" s="337"/>
      <c r="S35" s="337"/>
      <c r="T35" s="337"/>
      <c r="U35" s="337"/>
      <c r="V35" s="337"/>
      <c r="W35" s="338"/>
      <c r="X35" s="141"/>
      <c r="Y35" s="193"/>
    </row>
    <row r="36" spans="1:25" ht="13.5">
      <c r="A36" s="197"/>
      <c r="B36" s="357"/>
      <c r="C36" s="244"/>
      <c r="D36" s="243"/>
      <c r="E36" s="186"/>
      <c r="F36" s="131"/>
      <c r="G36" s="131"/>
      <c r="H36" s="210"/>
      <c r="I36" s="210"/>
      <c r="J36" s="210"/>
      <c r="K36" s="210"/>
      <c r="L36" s="210"/>
      <c r="M36" s="210"/>
      <c r="N36" s="210"/>
      <c r="O36" s="210"/>
      <c r="P36" s="210"/>
      <c r="Q36" s="210"/>
      <c r="R36" s="210"/>
      <c r="S36" s="210"/>
      <c r="T36" s="210"/>
      <c r="U36" s="210"/>
      <c r="V36" s="210"/>
      <c r="W36" s="339"/>
      <c r="X36" s="141"/>
      <c r="Y36" s="193"/>
    </row>
    <row r="37" spans="1:25" thickBot="1">
      <c r="A37" s="197"/>
      <c r="B37" s="358"/>
      <c r="C37" s="328"/>
      <c r="D37" s="329"/>
      <c r="E37" s="335"/>
      <c r="F37" s="336"/>
      <c r="G37" s="336"/>
      <c r="H37" s="340"/>
      <c r="I37" s="340"/>
      <c r="J37" s="340"/>
      <c r="K37" s="340"/>
      <c r="L37" s="340"/>
      <c r="M37" s="340"/>
      <c r="N37" s="340"/>
      <c r="O37" s="340"/>
      <c r="P37" s="340"/>
      <c r="Q37" s="340"/>
      <c r="R37" s="340"/>
      <c r="S37" s="340"/>
      <c r="T37" s="340"/>
      <c r="U37" s="340"/>
      <c r="V37" s="340"/>
      <c r="W37" s="341"/>
      <c r="X37" s="141"/>
      <c r="Y37" s="193"/>
    </row>
    <row r="38" spans="1:25" s="24" customFormat="1" ht="27" customHeight="1">
      <c r="A38" s="319" t="s">
        <v>269</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row>
    <row r="39" spans="1:25" ht="13.5">
      <c r="A39" s="320"/>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row>
    <row r="40" spans="1:25" ht="14.25" customHeight="1">
      <c r="A40" s="41"/>
      <c r="B40" s="87" t="str">
        <f>DBCS(SUBSTITUTE(SUBSTITUTE(SUBSTITUTE(SUBSTITUTE(SUBSTITUTE(名義人カナ,"ァ","ア"),"ィ","イ"),"ゥ","ウ"),"ェ","エ"),"ォ","オ"))</f>
        <v/>
      </c>
      <c r="D40" s="41"/>
      <c r="E40" s="41"/>
      <c r="F40" s="41"/>
      <c r="G40" s="41"/>
      <c r="H40" s="41"/>
      <c r="I40" s="41"/>
      <c r="J40" s="41"/>
      <c r="K40" s="41"/>
      <c r="L40" s="41"/>
      <c r="M40" s="41"/>
      <c r="N40" s="41"/>
      <c r="O40" s="41"/>
      <c r="P40" s="41"/>
      <c r="Q40" s="41"/>
      <c r="R40" s="41"/>
      <c r="S40" s="41"/>
      <c r="T40" s="41"/>
      <c r="U40" s="41"/>
      <c r="V40" s="41"/>
      <c r="W40" s="41"/>
      <c r="X40" s="41"/>
      <c r="Y40" s="41"/>
    </row>
    <row r="41" spans="1:25" ht="14.25" customHeight="1">
      <c r="A41" s="41"/>
      <c r="B41" s="41"/>
      <c r="D41" s="41"/>
      <c r="E41" s="41"/>
      <c r="F41" s="41"/>
      <c r="G41" s="41"/>
      <c r="H41" s="41"/>
      <c r="I41" s="41"/>
      <c r="J41" s="41"/>
      <c r="K41" s="41"/>
      <c r="L41" s="41"/>
      <c r="M41" s="41"/>
      <c r="N41" s="41"/>
      <c r="O41" s="41"/>
      <c r="P41" s="41"/>
      <c r="Q41" s="41"/>
      <c r="R41" s="41"/>
      <c r="S41" s="41"/>
      <c r="T41" s="41"/>
      <c r="U41" s="41"/>
      <c r="V41" s="41"/>
      <c r="W41" s="41"/>
      <c r="X41" s="41"/>
      <c r="Y41" s="41"/>
    </row>
    <row r="42" spans="1:25" ht="14.25" hidden="1"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row>
  </sheetData>
  <sheetProtection sheet="1" selectLockedCells="1"/>
  <mergeCells count="44">
    <mergeCell ref="A1:Y4"/>
    <mergeCell ref="A5:Y5"/>
    <mergeCell ref="A6:Y7"/>
    <mergeCell ref="A8:F8"/>
    <mergeCell ref="H8:J8"/>
    <mergeCell ref="N8:O8"/>
    <mergeCell ref="P8:Q8"/>
    <mergeCell ref="V8:Y8"/>
    <mergeCell ref="A17:Y17"/>
    <mergeCell ref="A18:Y18"/>
    <mergeCell ref="A19:Y19"/>
    <mergeCell ref="A20:Y20"/>
    <mergeCell ref="A9:Y10"/>
    <mergeCell ref="A11:Y12"/>
    <mergeCell ref="A13:Y14"/>
    <mergeCell ref="A15:Y16"/>
    <mergeCell ref="A29:Y30"/>
    <mergeCell ref="J31:K33"/>
    <mergeCell ref="L31:L33"/>
    <mergeCell ref="M31:M33"/>
    <mergeCell ref="N31:O33"/>
    <mergeCell ref="A31:A37"/>
    <mergeCell ref="B31:B37"/>
    <mergeCell ref="C31:F33"/>
    <mergeCell ref="G31:I33"/>
    <mergeCell ref="A21:K28"/>
    <mergeCell ref="N21:Y21"/>
    <mergeCell ref="N22:Y22"/>
    <mergeCell ref="N23:W23"/>
    <mergeCell ref="L24:Y28"/>
    <mergeCell ref="A38:Y39"/>
    <mergeCell ref="V31:V33"/>
    <mergeCell ref="W31:W33"/>
    <mergeCell ref="X31:Y37"/>
    <mergeCell ref="C34:D37"/>
    <mergeCell ref="E34:G34"/>
    <mergeCell ref="H34:W34"/>
    <mergeCell ref="E35:G37"/>
    <mergeCell ref="H35:W37"/>
    <mergeCell ref="R31:R33"/>
    <mergeCell ref="P31:Q33"/>
    <mergeCell ref="S31:S33"/>
    <mergeCell ref="T31:T33"/>
    <mergeCell ref="U31:U33"/>
  </mergeCells>
  <phoneticPr fontId="3"/>
  <pageMargins left="0.78740157480314965" right="0.59055118110236227" top="0.98425196850393704" bottom="0.98425196850393704"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58</vt:i4>
      </vt:variant>
    </vt:vector>
  </HeadingPairs>
  <TitlesOfParts>
    <vt:vector size="68" baseType="lpstr">
      <vt:lpstr>基本情報</vt:lpstr>
      <vt:lpstr>交付申請書</vt:lpstr>
      <vt:lpstr>事業計画書</vt:lpstr>
      <vt:lpstr>収支予算書</vt:lpstr>
      <vt:lpstr>実績報告書</vt:lpstr>
      <vt:lpstr>事業報告書</vt:lpstr>
      <vt:lpstr>収支決算書</vt:lpstr>
      <vt:lpstr>参加者名簿</vt:lpstr>
      <vt:lpstr>交付請求書</vt:lpstr>
      <vt:lpstr>受領委任状</vt:lpstr>
      <vt:lpstr>ＦＡＸ番号</vt:lpstr>
      <vt:lpstr>コンベンション名</vt:lpstr>
      <vt:lpstr>スポーツ大会</vt:lpstr>
      <vt:lpstr>その他規模</vt:lpstr>
      <vt:lpstr>その他種類</vt:lpstr>
      <vt:lpstr>メール</vt:lpstr>
      <vt:lpstr>延べ数</vt:lpstr>
      <vt:lpstr>会議</vt:lpstr>
      <vt:lpstr>開催場所</vt:lpstr>
      <vt:lpstr>開催日至</vt:lpstr>
      <vt:lpstr>開催日自</vt:lpstr>
      <vt:lpstr>開催補助金</vt:lpstr>
      <vt:lpstr>規模</vt:lpstr>
      <vt:lpstr>規模その他</vt:lpstr>
      <vt:lpstr>銀行種別</vt:lpstr>
      <vt:lpstr>銀行名</vt:lpstr>
      <vt:lpstr>芸能補助金</vt:lpstr>
      <vt:lpstr>決定日</vt:lpstr>
      <vt:lpstr>研修会</vt:lpstr>
      <vt:lpstr>県外参加者数</vt:lpstr>
      <vt:lpstr>口座種別</vt:lpstr>
      <vt:lpstr>口座番号</vt:lpstr>
      <vt:lpstr>号数</vt:lpstr>
      <vt:lpstr>最終延べ数</vt:lpstr>
      <vt:lpstr>最終県外参加者数</vt:lpstr>
      <vt:lpstr>最終参加者数</vt:lpstr>
      <vt:lpstr>参加者数</vt:lpstr>
      <vt:lpstr>支店種別</vt:lpstr>
      <vt:lpstr>支店名</vt:lpstr>
      <vt:lpstr>実績申請日</vt:lpstr>
      <vt:lpstr>種類</vt:lpstr>
      <vt:lpstr>種類その他</vt:lpstr>
      <vt:lpstr>集会</vt:lpstr>
      <vt:lpstr>申請者住所</vt:lpstr>
      <vt:lpstr>申請者住所１</vt:lpstr>
      <vt:lpstr>申請日</vt:lpstr>
      <vt:lpstr>精算額</vt:lpstr>
      <vt:lpstr>西日本</vt:lpstr>
      <vt:lpstr>全国</vt:lpstr>
      <vt:lpstr>送迎補助金</vt:lpstr>
      <vt:lpstr>代表者名</vt:lpstr>
      <vt:lpstr>代理住所</vt:lpstr>
      <vt:lpstr>代理住所１</vt:lpstr>
      <vt:lpstr>代理人</vt:lpstr>
      <vt:lpstr>代理団体名</vt:lpstr>
      <vt:lpstr>代理電話番号</vt:lpstr>
      <vt:lpstr>代理郵便番号</vt:lpstr>
      <vt:lpstr>大会</vt:lpstr>
      <vt:lpstr>担当者名</vt:lpstr>
      <vt:lpstr>団体名</vt:lpstr>
      <vt:lpstr>中国</vt:lpstr>
      <vt:lpstr>中四国</vt:lpstr>
      <vt:lpstr>電話番号</vt:lpstr>
      <vt:lpstr>名義人</vt:lpstr>
      <vt:lpstr>名義人カナ</vt:lpstr>
      <vt:lpstr>郵便番号</vt:lpstr>
      <vt:lpstr>連絡先住所</vt:lpstr>
      <vt:lpstr>連絡先住所１</vt:lpstr>
    </vt:vector>
  </TitlesOfParts>
  <Company>鳥取市河原町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鳥取市観光協会</dc:creator>
  <cp:lastModifiedBy>協会事務局</cp:lastModifiedBy>
  <cp:lastPrinted>2024-04-08T07:41:06Z</cp:lastPrinted>
  <dcterms:created xsi:type="dcterms:W3CDTF">2011-08-11T01:08:17Z</dcterms:created>
  <dcterms:modified xsi:type="dcterms:W3CDTF">2024-04-08T07:43:04Z</dcterms:modified>
</cp:coreProperties>
</file>